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ЭтаКнига"/>
  <mc:AlternateContent xmlns:mc="http://schemas.openxmlformats.org/markup-compatibility/2006">
    <mc:Choice Requires="x15">
      <x15ac:absPath xmlns:x15ac="http://schemas.microsoft.com/office/spreadsheetml/2010/11/ac" url="X:\СОЗЫВ V\РЕШЕНИЯ ДУМЫ\667 - БЮДЖЕТ 2023-2025\"/>
    </mc:Choice>
  </mc:AlternateContent>
  <xr:revisionPtr revIDLastSave="0" documentId="13_ncr:1_{F5F1C985-94FA-44A4-9F57-91BE00615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025" sheetId="2" r:id="rId1"/>
  </sheets>
  <externalReferences>
    <externalReference r:id="rId2"/>
    <externalReference r:id="rId3"/>
  </externalReferences>
  <definedNames>
    <definedName name="Акцизы">'[1]акт сверки - старый'!#REF!</definedName>
    <definedName name="Акцизы1">'[2]акт сверки - старый'!#REF!</definedName>
    <definedName name="_xlnm.Print_Titles" localSheetId="0">'2024-2025'!$9:$11</definedName>
    <definedName name="_xlnm.Print_Area" localSheetId="0">'2024-2025'!$A$1:$D$383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1" i="2" l="1"/>
  <c r="C291" i="2"/>
  <c r="C269" i="2"/>
  <c r="D208" i="2"/>
  <c r="C208" i="2"/>
  <c r="D185" i="2"/>
  <c r="C185" i="2"/>
  <c r="C175" i="2" l="1"/>
  <c r="D175" i="2"/>
  <c r="D328" i="2"/>
  <c r="D359" i="2"/>
  <c r="C359" i="2"/>
  <c r="D168" i="2" l="1"/>
  <c r="D167" i="2" s="1"/>
  <c r="C168" i="2"/>
  <c r="C167" i="2" s="1"/>
  <c r="D135" i="2"/>
  <c r="C135" i="2"/>
  <c r="D132" i="2"/>
  <c r="C132" i="2"/>
  <c r="D130" i="2"/>
  <c r="C130" i="2"/>
  <c r="D128" i="2"/>
  <c r="C128" i="2"/>
  <c r="D124" i="2"/>
  <c r="D123" i="2" s="1"/>
  <c r="C124" i="2"/>
  <c r="C123" i="2" s="1"/>
  <c r="D121" i="2"/>
  <c r="C121" i="2"/>
  <c r="D118" i="2"/>
  <c r="C118" i="2"/>
  <c r="D116" i="2"/>
  <c r="C116" i="2"/>
  <c r="D114" i="2"/>
  <c r="C114" i="2"/>
  <c r="D112" i="2"/>
  <c r="C112" i="2"/>
  <c r="D109" i="2"/>
  <c r="C109" i="2"/>
  <c r="D100" i="2"/>
  <c r="C100" i="2"/>
  <c r="D98" i="2"/>
  <c r="D97" i="2" s="1"/>
  <c r="C98" i="2"/>
  <c r="C97" i="2" s="1"/>
  <c r="D92" i="2"/>
  <c r="C92" i="2"/>
  <c r="D89" i="2"/>
  <c r="C89" i="2"/>
  <c r="D87" i="2"/>
  <c r="C87" i="2"/>
  <c r="D81" i="2"/>
  <c r="C81" i="2"/>
  <c r="D79" i="2"/>
  <c r="C79" i="2"/>
  <c r="D76" i="2"/>
  <c r="C76" i="2"/>
  <c r="D74" i="2"/>
  <c r="D71" i="2" s="1"/>
  <c r="C74" i="2"/>
  <c r="C71" i="2" s="1"/>
  <c r="D69" i="2"/>
  <c r="C69" i="2"/>
  <c r="D64" i="2"/>
  <c r="C64" i="2"/>
  <c r="D62" i="2"/>
  <c r="C62" i="2"/>
  <c r="D59" i="2"/>
  <c r="D58" i="2" s="1"/>
  <c r="C59" i="2"/>
  <c r="C58" i="2" s="1"/>
  <c r="D56" i="2"/>
  <c r="C56" i="2"/>
  <c r="D54" i="2"/>
  <c r="C54" i="2"/>
  <c r="D49" i="2"/>
  <c r="C49" i="2"/>
  <c r="D47" i="2"/>
  <c r="C47" i="2"/>
  <c r="D44" i="2"/>
  <c r="C44" i="2"/>
  <c r="D41" i="2"/>
  <c r="C41" i="2"/>
  <c r="D38" i="2"/>
  <c r="C38" i="2"/>
  <c r="D34" i="2"/>
  <c r="C34" i="2"/>
  <c r="D31" i="2"/>
  <c r="C31" i="2"/>
  <c r="D24" i="2"/>
  <c r="D23" i="2" s="1"/>
  <c r="C24" i="2"/>
  <c r="C23" i="2" s="1"/>
  <c r="D17" i="2"/>
  <c r="C17" i="2"/>
  <c r="D15" i="2"/>
  <c r="D14" i="2" s="1"/>
  <c r="C15" i="2"/>
  <c r="C14" i="2" s="1"/>
  <c r="C53" i="2" l="1"/>
  <c r="C78" i="2"/>
  <c r="C86" i="2"/>
  <c r="C83" i="2" s="1"/>
  <c r="D53" i="2"/>
  <c r="D46" i="2" s="1"/>
  <c r="D78" i="2"/>
  <c r="D86" i="2"/>
  <c r="D83" i="2" s="1"/>
  <c r="D127" i="2"/>
  <c r="D120" i="2" s="1"/>
  <c r="C46" i="2"/>
  <c r="C61" i="2"/>
  <c r="C127" i="2"/>
  <c r="C120" i="2" s="1"/>
  <c r="D61" i="2"/>
  <c r="C13" i="2"/>
  <c r="C30" i="2"/>
  <c r="C29" i="2" s="1"/>
  <c r="C68" i="2"/>
  <c r="C111" i="2"/>
  <c r="D68" i="2"/>
  <c r="D111" i="2"/>
  <c r="D13" i="2"/>
  <c r="D30" i="2"/>
  <c r="D29" i="2" s="1"/>
  <c r="D283" i="2"/>
  <c r="C283" i="2"/>
  <c r="C12" i="2" l="1"/>
  <c r="C170" i="2" s="1"/>
  <c r="D12" i="2"/>
  <c r="C174" i="2"/>
  <c r="D375" i="2"/>
  <c r="C375" i="2"/>
  <c r="D304" i="2"/>
  <c r="D314" i="2"/>
  <c r="D317" i="2"/>
  <c r="D322" i="2"/>
  <c r="D335" i="2"/>
  <c r="D341" i="2"/>
  <c r="D349" i="2"/>
  <c r="D353" i="2"/>
  <c r="D365" i="2"/>
  <c r="C371" i="2"/>
  <c r="C368" i="2"/>
  <c r="C365" i="2"/>
  <c r="C353" i="2"/>
  <c r="C349" i="2"/>
  <c r="C341" i="2"/>
  <c r="C335" i="2"/>
  <c r="C328" i="2"/>
  <c r="C322" i="2"/>
  <c r="C317" i="2"/>
  <c r="C314" i="2"/>
  <c r="C304" i="2"/>
  <c r="D302" i="2" l="1"/>
  <c r="C302" i="2"/>
  <c r="D170" i="2"/>
  <c r="D174" i="2"/>
  <c r="D172" i="2" s="1"/>
  <c r="D171" i="2" s="1"/>
  <c r="D299" i="2" s="1"/>
  <c r="C172" i="2"/>
  <c r="C171" i="2" s="1"/>
  <c r="C299" i="2" s="1"/>
  <c r="E376" i="2" l="1"/>
  <c r="F376" i="2"/>
  <c r="D300" i="2"/>
  <c r="G300" i="2" s="1"/>
  <c r="C300" i="2" l="1"/>
  <c r="F300" i="2" s="1"/>
</calcChain>
</file>

<file path=xl/sharedStrings.xml><?xml version="1.0" encoding="utf-8"?>
<sst xmlns="http://schemas.openxmlformats.org/spreadsheetml/2006/main" count="591" uniqueCount="568">
  <si>
    <t>БЕЗВОЗМЕЗДНЫЕ ПОСТУПЛЕНИЯ ОТ ДРУГИХ БЮДЖЕТОВ БЮДЖЕТНОЙ СИСТЕМЫ РОССИЙСКОЙ ФЕДЕРАЦИИ</t>
  </si>
  <si>
    <t>1 03 00000 00 0000 000</t>
  </si>
  <si>
    <t>НАЛОГИ НА ТОВАРЫ (РАБОТЫ, УСЛУГИ), РЕАЛИЗУЕМЫЕ НА ТЕРРИТОРИИ РФ</t>
  </si>
  <si>
    <t>1 03 02000 01 0000 110</t>
  </si>
  <si>
    <t>Акцизы по подакцизным товарам (продукции), производимым на территории РФ</t>
  </si>
  <si>
    <t>1 03 02230 01 0000 110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</si>
  <si>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</si>
  <si>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</si>
  <si>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масладля дизельных и (или) карбюраторных (инжекторных) двигателей 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</si>
  <si>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</si>
  <si>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</si>
  <si>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</si>
  <si>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</si>
  <si>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</si>
  <si>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</si>
  <si>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</si>
  <si>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</si>
  <si>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</si>
  <si>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</si>
  <si>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</si>
  <si>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</si>
  <si>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ДОХОДЫ ОТ ОКАЗАНИЯ ПЛАТНЫХ УСЛУГ И КОМПЕНСАЦИИ ЗАТРАТ ГОСУДАРСТВА</t>
  </si>
  <si>
    <t>05 04</t>
  </si>
  <si>
    <t>Прикладные научные исследования в области жилищно-коммунального хозяйства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</si>
  <si>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</si>
  <si>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</si>
  <si>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</si>
  <si>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</si>
  <si>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</si>
  <si>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</si>
  <si>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</si>
  <si>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Налог на доходы физических лиц в виде фиксированных авансовых платежей с доходов, полученных физическими лицами,  являющимися иностранными гражданами, осуществляющими трудовую деятельность по найму на основании патента в соответствии со статьей 227.1 НК РФ 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</si>
  <si>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</si>
  <si>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</si>
  <si>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</si>
  <si>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</si>
  <si>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 xml:space="preserve">04 05 </t>
  </si>
  <si>
    <t>Сельское хозяйство и рыболовство</t>
  </si>
  <si>
    <t>в том числе: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</si>
  <si>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</si>
  <si>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</si>
  <si>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 xml:space="preserve"> Молодежная политика</t>
  </si>
  <si>
    <t>07 03</t>
  </si>
  <si>
    <t>Дополнительное образование детей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</si>
  <si>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</si>
  <si>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</si>
  <si>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</si>
  <si>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</si>
  <si>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1 13 02064 04 0000 130</t>
  </si>
  <si>
    <t>Доходы, поступающие в порядке возмещения расходов, понесенных в связи с эксплуатацией имущества городского округа</t>
  </si>
  <si>
    <t>1 14 06300 00 0000 430</t>
  </si>
  <si>
    <t>ДЕФИЦИТ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</si>
  <si>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</si>
  <si>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</si>
  <si>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</si>
  <si>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2 02 20000 00 0000 151</t>
  </si>
  <si>
    <t>2 02 30000 00 0000 151</t>
  </si>
  <si>
    <t>Иные межбюджетные трансферты</t>
  </si>
  <si>
    <t>2 02 40000 00 0000 151</t>
  </si>
  <si>
    <t>11 05</t>
  </si>
  <si>
    <t>Другие вопросы в области физической культуры и спорта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</si>
  <si>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</si>
  <si>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</si>
  <si>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1 13 02990 00 0000 130</t>
  </si>
  <si>
    <t>Прочие доходы от компенсации затрат государства</t>
  </si>
  <si>
    <t>1 13 02994 04 0000 130</t>
  </si>
  <si>
    <t>Прочие доходы от компенсации затрат бюджетов городских округов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</si>
  <si>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</si>
  <si>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</si>
  <si>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Субсидии из областного бюджета бюджетам муниципальных образований Воронежской области на обеспечение учащихся общеобразовательных учреждений молочной продукцией</t>
  </si>
  <si>
    <t>07 05</t>
  </si>
  <si>
    <t>Профессиональная подготовка, переподготовка и повышение квалификации</t>
  </si>
  <si>
    <t xml:space="preserve"> Обслуживание  государственного внутреннего и муниципального долга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</si>
  <si>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</si>
  <si>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</si>
  <si>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</si>
  <si>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1 05 01050 01 0000 110</t>
  </si>
  <si>
    <t>Минимальный налог, зачисляемый в бюджеты субъектов РФ</t>
  </si>
  <si>
    <t>тыс. рублей</t>
  </si>
  <si>
    <t>Код бюджетной классификации РФ</t>
  </si>
  <si>
    <t>ВСЕГО  ДОХОДОВ</t>
  </si>
  <si>
    <t>ВСЕГО РАСХОДОВ</t>
  </si>
  <si>
    <t xml:space="preserve"> </t>
  </si>
  <si>
    <t>ОБЩЕГОСУДАРСТВЕННЫЕ ВОПРОСЫ</t>
  </si>
  <si>
    <t xml:space="preserve"> Обеспечение проведения выборов и референдумов</t>
  </si>
  <si>
    <t xml:space="preserve"> Другие общегосударственные вопросы</t>
  </si>
  <si>
    <t>НАЦИОНАЛЬНАЯ БЕЗОПАСНОСТЬ И ПРАВООХРАНИТЕЛЬНАЯ ДЕЯТЕЛЬНОСТЬ</t>
  </si>
  <si>
    <t xml:space="preserve"> Органы внутренних дел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</si>
  <si>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</si>
  <si>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</si>
  <si>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</si>
  <si>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</si>
  <si>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</si>
  <si>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</si>
  <si>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ОХРАНА ОКРУЖАЮЩЕЙ СРЕДЫ</t>
  </si>
  <si>
    <t xml:space="preserve"> Другие вопросы в области охраны окружающей среды</t>
  </si>
  <si>
    <t>ОБРАЗОВАНИЕ</t>
  </si>
  <si>
    <t xml:space="preserve"> Дошкольное образование</t>
  </si>
  <si>
    <t xml:space="preserve"> Общее образование</t>
  </si>
  <si>
    <t xml:space="preserve"> Другие вопросы в области образования</t>
  </si>
  <si>
    <t xml:space="preserve"> Культура</t>
  </si>
  <si>
    <t>СОЦИАЛЬНАЯ ПОЛИТИКА</t>
  </si>
  <si>
    <t>Пенсионное обеспечение</t>
  </si>
  <si>
    <t>01 03</t>
  </si>
  <si>
    <t>01 04</t>
  </si>
  <si>
    <t>01 06</t>
  </si>
  <si>
    <t>01 07</t>
  </si>
  <si>
    <t>03 02</t>
  </si>
  <si>
    <t>04 08</t>
  </si>
  <si>
    <t>04 09</t>
  </si>
  <si>
    <t>05 01</t>
  </si>
  <si>
    <t>05 02</t>
  </si>
  <si>
    <t>07 01</t>
  </si>
  <si>
    <t>07 02</t>
  </si>
  <si>
    <t>07 07</t>
  </si>
  <si>
    <t>07 09</t>
  </si>
  <si>
    <t>08 00</t>
  </si>
  <si>
    <t>08 01</t>
  </si>
  <si>
    <t>10 00</t>
  </si>
  <si>
    <t>10 01</t>
  </si>
  <si>
    <t>10 03</t>
  </si>
  <si>
    <t>10 04</t>
  </si>
  <si>
    <t>07 00</t>
  </si>
  <si>
    <t>06 00</t>
  </si>
  <si>
    <t>05 00</t>
  </si>
  <si>
    <t>04 00</t>
  </si>
  <si>
    <t>03 00</t>
  </si>
  <si>
    <t>01 00</t>
  </si>
  <si>
    <t>1 00 00000 00 0000 000</t>
  </si>
  <si>
    <t xml:space="preserve">1 01 00000 00 0000 000 </t>
  </si>
  <si>
    <t>НАЛОГИ  НА  ПРИБЫЛЬ,  ДОХОДЫ</t>
  </si>
  <si>
    <t>1 01 02000 01 0000 110</t>
  </si>
  <si>
    <t>Налог на доходы физических лиц</t>
  </si>
  <si>
    <t>1 01 02010 01 0000 110</t>
  </si>
  <si>
    <t>1 01 02020 01 0000 110</t>
  </si>
  <si>
    <t>1 01 02040 01 0000 110</t>
  </si>
  <si>
    <t>НАЛОГИ  НА  СОВОКУПНЫЙ  ДОХОД</t>
  </si>
  <si>
    <t>Единый налог на вмененный доход для отдельных видов деятельности</t>
  </si>
  <si>
    <t>Единый сельскохозяйственный налог</t>
  </si>
  <si>
    <t>1 06 00000 00 0000 000</t>
  </si>
  <si>
    <t>НАЛОГИ  НА  ИМУЩЕСТВО</t>
  </si>
  <si>
    <t>Налог на имущество физических лиц</t>
  </si>
  <si>
    <t>Налог на игорный бизнес</t>
  </si>
  <si>
    <t>Земельный налог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</si>
  <si>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</si>
  <si>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</si>
  <si>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</si>
  <si>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</si>
  <si>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1 07 01020 01 0000 110</t>
  </si>
  <si>
    <t>Налог на добычу общераспространенных полезных ископаемых</t>
  </si>
  <si>
    <t>1 08 00000 00 0000 000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</si>
  <si>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</si>
  <si>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</si>
  <si>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</si>
  <si>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</si>
  <si>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</si>
  <si>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1 08 07140 01 0000 110</t>
  </si>
  <si>
    <t>1 08 07150 01 0000 110</t>
  </si>
  <si>
    <t>1 09 00000 00 0000 000</t>
  </si>
  <si>
    <t>1 09 04000 00 0000 110</t>
  </si>
  <si>
    <t>Налоги на имущество</t>
  </si>
  <si>
    <t>1 09 04010 02 0000 110</t>
  </si>
  <si>
    <t>Налог на имущество предприятий</t>
  </si>
  <si>
    <t>Налог с продаж</t>
  </si>
  <si>
    <t>Прочие налоги и сборы (по отмененным местным налогам и сборам)</t>
  </si>
  <si>
    <t>Налог на рекламу</t>
  </si>
  <si>
    <t>1 11 00000 00 0000 000</t>
  </si>
  <si>
    <t>ДОХОДЫ  ОТ  ИСПОЛЬЗОВАНИЯ  ИМУЩЕСТВА,  НАХОДЯЩЕГОСЯ  В  ГОСУДАРСТВЕННОЙ  И  МУНИЦИПАЛЬНОЙ СОБСТВЕННОСТИ</t>
  </si>
  <si>
    <t>1 11 05000 00 0000 120</t>
  </si>
  <si>
    <t>1 11 05010 00 0000 120</t>
  </si>
  <si>
    <t>1 11 05030 00 0000 120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</si>
  <si>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</si>
  <si>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</si>
  <si>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</si>
  <si>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</si>
  <si>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1 12 00000 00 0000 000</t>
  </si>
  <si>
    <t>ПЛАТЕЖИ ПРИ  ПОЛЬЗОВАНИИ  ПРИРОДНЫМИ 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</si>
  <si>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</si>
  <si>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</si>
  <si>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</si>
  <si>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</si>
  <si>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ДОХОДЫ  ОТ  ПРОДАЖИ  МАТЕРИАЛЬНЫХ  И  НЕМАТЕРИАЛЬНЫХ  АКТИВОВ</t>
  </si>
  <si>
    <t>1 14 02000 00 0000 000</t>
  </si>
  <si>
    <t>1 16 00000 00 0000 000</t>
  </si>
  <si>
    <t>ШТРАФЫ,  САНКЦИИ,  ВОЗМЕЩЕНИЕ  УЩЕРБА</t>
  </si>
  <si>
    <t>1 17 00000 00 0000 000</t>
  </si>
  <si>
    <t>ПРОЧИЕ  НЕНАЛОГОВЫЕ  ДОХОДЫ</t>
  </si>
  <si>
    <t>1 17 05000 00 0000 180</t>
  </si>
  <si>
    <t xml:space="preserve">Прочие неналоговые  доходы </t>
  </si>
  <si>
    <t>ЗАДОЛЖЕННОСТЬ  И  ПЕРЕРАСЧЕТЫ ПО ОТМЕНЕННЫМ НАЛОГАМ, СБОРАМ И ИНЫМ ОБЯЗАТЕЛЬНЫМ ПЛАТЕЖАМ</t>
  </si>
  <si>
    <t>Другие вопросы в области национальной безопасности и правоохранительной деятельности</t>
  </si>
  <si>
    <t>Транспорт</t>
  </si>
  <si>
    <t>1 01 02030 01 0000 110</t>
  </si>
  <si>
    <t>1 06 01000 00 0000 110</t>
  </si>
  <si>
    <t>1 06 01020 04 0000 110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</si>
  <si>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</si>
  <si>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</si>
  <si>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</si>
  <si>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</si>
  <si>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</si>
  <si>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</si>
  <si>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1 06 05000 02 0000 110</t>
  </si>
  <si>
    <t xml:space="preserve">1 06 06000 00 0000 110 </t>
  </si>
  <si>
    <t>1 06 06010 00 0000 110</t>
  </si>
  <si>
    <t>1 06 06012 04 0000 110</t>
  </si>
  <si>
    <t>1 06 06022 04 0000 110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</si>
  <si>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</si>
  <si>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</si>
  <si>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</si>
  <si>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1 17 05040 04 0000 180</t>
  </si>
  <si>
    <t>Прочие неналоговые доходы бюджетов городских округов</t>
  </si>
  <si>
    <t>Земельный налог (по обязательствам, возникшим до 1 января 2006 года)</t>
  </si>
  <si>
    <t>1 09 04040 01 0000 110</t>
  </si>
  <si>
    <t>Налог с имущества, переходящего в порядке наследования или дарения</t>
  </si>
  <si>
    <t>1 09 06000 02 0000 110</t>
  </si>
  <si>
    <t>1 09 06010 02 0000 110</t>
  </si>
  <si>
    <t>1 11 05020 00 0000 120</t>
  </si>
  <si>
    <t>1 11 05024 04 0000 120</t>
  </si>
  <si>
    <t>1 14 01000 00 0000 410</t>
  </si>
  <si>
    <t>Доходы от продажи квартир</t>
  </si>
  <si>
    <t>1 14 01040 04 0000 410</t>
  </si>
  <si>
    <t>02 00</t>
  </si>
  <si>
    <t xml:space="preserve">НАЦИОНАЛЬНАЯ ОБОРОНА </t>
  </si>
  <si>
    <t xml:space="preserve"> Мобилизационная и вневойсковая подготовка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</si>
  <si>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 </t>
  </si>
  <si>
    <t>1 06 06020 00 0000 110</t>
  </si>
  <si>
    <t>1 09 01000 00 0000 110</t>
  </si>
  <si>
    <t>Налог на прибыль организаций, зачислявшийся до 1 января 2005 года в местные бюджеты</t>
  </si>
  <si>
    <t>1 09 01020 04 0000 110</t>
  </si>
  <si>
    <t>Налог на прибыль организаций, зачислявшийся до 1 января 2005 года в местные бюджеты, мобилизуемый на территориях городских округов</t>
  </si>
  <si>
    <t>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</si>
  <si>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</si>
  <si>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Прочие налоги и сборы (по отмененным налогам и сборам субъектов РФ)</t>
  </si>
  <si>
    <t>1 09 07000 00 0000 110</t>
  </si>
  <si>
    <t>1 09 07010 00 0000 110</t>
  </si>
  <si>
    <t>Налог на рекламу, мобилизуемый на территориях городских округов</t>
  </si>
  <si>
    <t>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</si>
  <si>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</si>
  <si>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</si>
  <si>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Доходы от продажи квартир, находящихся в собственности городских округов</t>
  </si>
  <si>
    <t>2 02 00000 00 0000 000</t>
  </si>
  <si>
    <t>Безвозмездные поступления от других бюджетов бюджетной системы Российской Федерации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</si>
  <si>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</si>
  <si>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</si>
  <si>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</si>
  <si>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 от продажи земельных участков, государственная собственность на которые не разграничена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</si>
  <si>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</si>
  <si>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02 03</t>
  </si>
  <si>
    <t>03 14</t>
  </si>
  <si>
    <t>04 12</t>
  </si>
  <si>
    <t>05 03</t>
  </si>
  <si>
    <t>05 05</t>
  </si>
  <si>
    <t>06 03</t>
  </si>
  <si>
    <t>06 05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</si>
  <si>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</si>
  <si>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</si>
  <si>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</si>
  <si>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>Благоустройство</t>
  </si>
  <si>
    <t>Охрана объектов растительного и животного мира и среды их обитания</t>
  </si>
  <si>
    <t>Социальное обеспечение населения</t>
  </si>
  <si>
    <t>Охрана семьи и детства</t>
  </si>
  <si>
    <t>НАЛОГОВЫЕ И НЕНАЛОГОВЫЕ ДОХОДЫ</t>
  </si>
  <si>
    <t>ГОСУДАРСТВЕННАЯ  ПОШЛИНА</t>
  </si>
  <si>
    <t>Государственная пошлина по делам, рассматриваемым в судах общей юрисдикции, мировыми судьями (за исключением Верховного Суда РФ)</t>
  </si>
  <si>
    <t>1 11 09000 00 0000 120</t>
  </si>
  <si>
    <t>1 11 09044 04 0000 120</t>
  </si>
  <si>
    <t>99 00</t>
  </si>
  <si>
    <t>99 99</t>
  </si>
  <si>
    <t>УСЛОВНО УТВЕРЖДЕННЫЕ РАСХОДЫ</t>
  </si>
  <si>
    <t>Условно утвержденные расходы</t>
  </si>
  <si>
    <t xml:space="preserve">ИТОГО  ДОХОДОВ </t>
  </si>
  <si>
    <t>1 14 06000 00 0000 430</t>
  </si>
  <si>
    <t>1 14 06010 00 0000 430</t>
  </si>
  <si>
    <t>1 14 06012 04 0000 430</t>
  </si>
  <si>
    <t>1 14 06020 00 0000 430</t>
  </si>
  <si>
    <t>1 14 06024 04 0000 430</t>
  </si>
  <si>
    <t xml:space="preserve">1 01 01000 00 0000 000 </t>
  </si>
  <si>
    <t>Налог на прибыль организаций</t>
  </si>
  <si>
    <t xml:space="preserve">1 01 01010 00 0000 000 </t>
  </si>
  <si>
    <t>Налог на прибыль организаций, зачисляемый в бюджеты бюджетной системы Российской Федерации по сооответствующим ставкам</t>
  </si>
  <si>
    <t>Налог на прибыль организаций, зачисляемый в бюджеты субъектов Российской Федерации</t>
  </si>
  <si>
    <t>1 05 01000 00 0000 000</t>
  </si>
  <si>
    <t>Налог, взимаемый в связи с применением упрощенной системы налогообложения</t>
  </si>
  <si>
    <t xml:space="preserve">1 01 01012 02 0000 000 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</si>
  <si>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</si>
  <si>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</si>
  <si>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Резервные фонды</t>
  </si>
  <si>
    <t>13 01</t>
  </si>
  <si>
    <t>13 00</t>
  </si>
  <si>
    <t>ОБСЛУЖИВАНИЕ ГОСУДАРСТВЕННОГО И МУНИЦИПАЛЬНОГО ДОЛГА</t>
  </si>
  <si>
    <t>14 00</t>
  </si>
  <si>
    <t>14 03</t>
  </si>
  <si>
    <t>МЕЖБЮДЖЕТНЫЕ ТРАНСФЕРТЫ БЮДЖЕТАМ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</si>
  <si>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</si>
  <si>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11 00</t>
  </si>
  <si>
    <t>11 01</t>
  </si>
  <si>
    <t>ФИЗИЧЕСКАЯ КУЛЬТУРА И СПОРТ</t>
  </si>
  <si>
    <t>Физическая культура</t>
  </si>
  <si>
    <t>08 04</t>
  </si>
  <si>
    <t xml:space="preserve"> Другие вопросы в области культуры, кинематографии </t>
  </si>
  <si>
    <t>01 11</t>
  </si>
  <si>
    <t>01 13</t>
  </si>
  <si>
    <t>01 05</t>
  </si>
  <si>
    <t>Судебная система</t>
  </si>
  <si>
    <t xml:space="preserve">КУЛЬТУРА, КИНЕМАТОГРАФИЯ </t>
  </si>
  <si>
    <t>Дорожное хозяйство (дорожные фонды)</t>
  </si>
  <si>
    <t>1 05 01010 00 0000 000</t>
  </si>
  <si>
    <t>1 05 01011 01 0000 110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</si>
  <si>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</si>
  <si>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</si>
  <si>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1 05 01020 00 0000 000</t>
  </si>
  <si>
    <t>1 05 01021 01 0000 110</t>
  </si>
  <si>
    <t>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</si>
  <si>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</si>
  <si>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1 05 02000 00 0000 110</t>
  </si>
  <si>
    <t>1 05 02010 02 0000 110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</si>
  <si>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</si>
  <si>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</si>
  <si>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</si>
  <si>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</si>
  <si>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</si>
  <si>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регистрационных знаков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</si>
  <si>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</si>
  <si>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</si>
  <si>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Доходы от сдачи в аренду имущества, находящегося в оперативном управлении органов государственной власти, органов местного 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</si>
  <si>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</si>
  <si>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</si>
  <si>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1 13 01990 00 0000 130</t>
  </si>
  <si>
    <t>1 13 01994 04 0000 130</t>
  </si>
  <si>
    <t xml:space="preserve">Прочие доходы от оказания платных услуг (работ) получателями средств бюджетов городских округов </t>
  </si>
  <si>
    <t>Другие вопросы в области социальной политики</t>
  </si>
  <si>
    <t>10 06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</si>
  <si>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НК РФ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</si>
  <si>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ИП,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НК РФ </t>
  </si>
  <si>
    <t xml:space="preserve">Налог на доходы физических лиц с доходов, полученных физическими лицами в соответствии со статьей 228 НК РФ </t>
  </si>
  <si>
    <t>1 05 00000 02 0000 000</t>
  </si>
  <si>
    <t>1 05 03000 01 0000 110</t>
  </si>
  <si>
    <t>1 09 04052 04 0000 110</t>
  </si>
  <si>
    <t>1 09 07012 04 0000 110</t>
  </si>
  <si>
    <t>1 09 07032 04 0000 110</t>
  </si>
  <si>
    <t>1 11 05012 04 0000 120</t>
  </si>
  <si>
    <t xml:space="preserve">Прочие доходы от оказания платных услуг (работ) </t>
  </si>
  <si>
    <t>1 14 02040 04 0000 410</t>
  </si>
  <si>
    <t>1 14 02043 04 0000 410</t>
  </si>
  <si>
    <t xml:space="preserve">НАИМЕНОВАНИЕ </t>
  </si>
  <si>
    <t>1 11 05026 04 0000 120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</si>
  <si>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</si>
  <si>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</si>
  <si>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</si>
  <si>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</si>
  <si>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 муниципальных унитарных предприятий, в том числе казенных) (плата за наем жилых помещений мунниципального жилищного фонда)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</si>
  <si>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 муниципальных унитарных предприятий, в том числе казенных) (платежи за право заключения договоров о развитии застроенных территорий)</t>
  </si>
  <si>
    <t>1 11 09044 04 0001 120</t>
  </si>
  <si>
    <t>Платежи за право на заключение договоров на организацию ярмарок</t>
  </si>
  <si>
    <t>1 11 09044 04 0002 120</t>
  </si>
  <si>
    <t>Платежи за право на заключение договоров на размещение нестационарных торговых объектов</t>
  </si>
  <si>
    <t>1 11 09044 04 0003 120</t>
  </si>
  <si>
    <t>Плата за право использования земельных участков без предоставления земельных участков и установления сервитутов</t>
  </si>
  <si>
    <t>1 13 01070 00 0000 130</t>
  </si>
  <si>
    <t>Доходы от оказания информационных услуг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</si>
  <si>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</si>
  <si>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 (плата за предоставление сведений, содержащихся в информационной системе обеспечения градостроительной деятельности)</t>
  </si>
  <si>
    <t>1 14 13040 04 0000 410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</si>
  <si>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 </t>
  </si>
  <si>
    <t>1 16 01053 01 0000 140</t>
  </si>
  <si>
    <t>1 16 01063 01 0000 140</t>
  </si>
  <si>
    <t>1 16 01073 01 0000 140</t>
  </si>
  <si>
    <t>1 16 01074 01 0000 140</t>
  </si>
  <si>
    <t>1 16 01123 01 0000 140</t>
  </si>
  <si>
    <t>1 16 01154 01 0000 140</t>
  </si>
  <si>
    <t>1 16 01157 01 0000 140</t>
  </si>
  <si>
    <t>1 16 01193 01 0000 140</t>
  </si>
  <si>
    <t>1 16 01194 01 0000 140</t>
  </si>
  <si>
    <t>1 16 01203 01 0000 140</t>
  </si>
  <si>
    <t>1 16 02020 02 0000 140</t>
  </si>
  <si>
    <t>1 16 07010 04 0000 140</t>
  </si>
  <si>
    <t>1 16 07090 04 0000 140</t>
  </si>
  <si>
    <t>1 16 10031 04 0000 140</t>
  </si>
  <si>
    <t>1 16 10061 04 0000 140</t>
  </si>
  <si>
    <t>1 16 10062 04 0000 140</t>
  </si>
  <si>
    <t>1 16 11050 01 0000 140</t>
  </si>
  <si>
    <t>1 16 11064 01 0000 140</t>
  </si>
  <si>
    <t>Административные штрафы, установленные Главой 5 КоАП, за административные правонарушения,посягающие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</si>
  <si>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КоАП, за административные правонарушения,посягающие на здоровье, санитарно-эпидемиологическое благополучие населенияи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</si>
  <si>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КоАП,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</si>
  <si>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7 КоАП, за административные правонарушения в области охраны собственности, выявленные должностными лицамиорганов муниципального контроля </t>
  </si>
  <si>
    <t>Административные штрафы, установленные Главой 12 КоАП,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</si>
  <si>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15 КоАП, за административные правонарушения в области финансов, налогов и сборов, страхования, рынка ценных бумаг(за исключением штрафов, указанных в пункте 6 ст. 46 БК РФ), выявленные должностными лицами органов муниципального контроля </t>
  </si>
  <si>
    <t>Административные штрафы, установленные Главой 19 КоАП,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</si>
  <si>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19 КоАП, за административные правонарушения против порядка управления,  выявленные должностными лицамиорганов муниципального контроля </t>
  </si>
  <si>
    <t>Административные штрафы, установленные Главой 20 КоАП, за административные правонарушения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</si>
  <si>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</si>
  <si>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</si>
  <si>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</si>
  <si>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</si>
  <si>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РФ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</si>
  <si>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РФ о контрактной системе в сфере закупок товаров, работ, услуг для обеспечения государственных и муниципальных нужд 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</si>
  <si>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</si>
  <si>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</si>
  <si>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Административные штрафы, установленные Главой 15 КоАП,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</si>
  <si>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Субвенция бюджетам муниципальных районов (городских округов) Воронежской области на осуществление отдельных государственных полномочий в области обращения с животными без владельцев</t>
  </si>
  <si>
    <t>Субсидии на софинансирование расходных обязательств, возникающих при выполнении полномочий органов местного самоуправления по вопросам местного значения в сфере организации отдыха детей в каникулярное время бюджетам муниципальных районов (городских округов) Воронежской области</t>
  </si>
  <si>
    <t xml:space="preserve">Субсидии из областного бюджета бюджетам муниципальных образований Воронежской области на материально-техническое оснащение муниципальных общеобразовательных организаций </t>
  </si>
  <si>
    <t>Субсидии из областного бюджета бюджетам муниципальных образований Воронежской области на  поддержку муниципальных программ в рамках регионального проекта "Формирование комфортной городской среды"</t>
  </si>
  <si>
    <t>Субсидии местным бюджетам на софинансирование объектов капитального строительства муниципальной собственности в рамках областной адресной инвестиционной программы</t>
  </si>
  <si>
    <t xml:space="preserve">Строительство и реконструкция водоснабжения и водоотведения </t>
  </si>
  <si>
    <t>Стимулирование программ развития жилищного строительства субъектов РФ (раздел Образование)</t>
  </si>
  <si>
    <t>Создание новых мест в общеобразовательных организациях</t>
  </si>
  <si>
    <t>Создание новых мест в общеобразовательных организациях (в целях достижения значений дополнительного результата)</t>
  </si>
  <si>
    <t>Строительство и реконструкция спортивных объектов</t>
  </si>
  <si>
    <t>Развитие и модернизация дошкольного образования</t>
  </si>
  <si>
    <t>Развитие и модернизация общего образования</t>
  </si>
  <si>
    <t>детские дошкольные учреждения</t>
  </si>
  <si>
    <t>общеобразовательные учреждения</t>
  </si>
  <si>
    <t>БЕЗВОЗМЕЗДНЫЕ ПОСТУПЛЕНИЯ</t>
  </si>
  <si>
    <t>2 00 00000 00 0000 000</t>
  </si>
  <si>
    <t>ПРОЧИЕ БЕЗВОЗМЕЗДНЫЕ ПОСТУПЛЕНИЯ</t>
  </si>
  <si>
    <t>2 07 00000 00 0000 000</t>
  </si>
  <si>
    <t>»</t>
  </si>
  <si>
    <t>Защита населения и территории от чрезвычайных ситуаций природного и техногенного характера, пожарная безопасность</t>
  </si>
  <si>
    <t>03 10</t>
  </si>
  <si>
    <t>Плановый период</t>
  </si>
  <si>
    <t>Приложение № 2</t>
  </si>
  <si>
    <t>к решению Воронежской</t>
  </si>
  <si>
    <t>городской Думы</t>
  </si>
  <si>
    <r>
      <t>«Приложение № 2 к решению Воронежской городской Думы от .12.2020  № 1306-V
«О бюджете городского округа город Воронеж на 2021 год и на плановый период 2022 и 2023 годов</t>
    </r>
    <r>
      <rPr>
        <b/>
        <sz val="14"/>
        <rFont val="Calibri"/>
        <family val="2"/>
        <charset val="204"/>
      </rPr>
      <t>»</t>
    </r>
  </si>
  <si>
    <t>Председатель Воронежской</t>
  </si>
  <si>
    <t>В.Ф. Ходырев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</si>
  <si>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</si>
  <si>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</si>
  <si>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</si>
  <si>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</si>
  <si>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</si>
  <si>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</si>
  <si>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</si>
  <si>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</si>
  <si>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</si>
  <si>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</si>
  <si>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</si>
  <si>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</si>
  <si>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</si>
  <si>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</si>
  <si>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</si>
  <si>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</si>
  <si>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</si>
  <si>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</si>
  <si>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1 16 10123 01 0042 140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</si>
  <si>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округов, направляемые на формирование муниципального дорожного фонда)</t>
  </si>
  <si>
    <t>1 11 09080 04 0000 120</t>
  </si>
  <si>
    <t>Плата за право на установку и эксплуатацию рекламных конструкций</t>
  </si>
  <si>
    <t>Плата за право на заключение договоров на размещение  и эксплуатацию нестационарных торговых объектов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</si>
  <si>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</si>
  <si>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</si>
  <si>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</si>
  <si>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</si>
  <si>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1 16 01213 01 0000 140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</si>
  <si>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</si>
  <si>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</si>
  <si>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</si>
  <si>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2024 год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</si>
  <si>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</si>
  <si>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2025 год</t>
  </si>
  <si>
    <t>1 11 09034 04 0000 120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</si>
  <si>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</si>
  <si>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ДОХОДЫ  И РАСХОДЫ БЮДЖЕТА  ГОРОДСКОГО  ОКРУГА  ГОРОД  ВОРОНЕЖ  
НА ПЛАНОВЫЙ ПЕРИОД 2024 И 2025 ГОДОВ</t>
  </si>
  <si>
    <t>Субвенция бюджетам муниципальных районов, городских округов Воронежской области на обеспечение государственных гарантий реализации прав  на получение общедоступного и бесплатного  начального общего, основного общего, среднего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организациях</t>
  </si>
  <si>
    <t>Субвенция бюджетам муниципальных районов,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</si>
  <si>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>Единая субвенция бюджетам муниципальных районов и городских округов Воронежской области для 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прав, организации и осуществлению деятельности по опеке и попечительству</t>
  </si>
  <si>
    <t>Единая субвенция бюджетам муниципальных районов (городских округов) Воронежской области для осуществления отдельных государственных полномочий Воронежской области по оказанию мер социальной поддержки семьям, взявшим на воспитание детей-сирот и детей, оставшихся без попечения родителей</t>
  </si>
  <si>
    <t xml:space="preserve">Субвенция бюджетам муниципальных районов и городских округов Воронежской области на осуществление государственных полномочий по созданию и организации деятельности административных  комиссий </t>
  </si>
  <si>
    <t>Субвенция бюджетам муниципальных районов  и городских округов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</si>
  <si>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 xml:space="preserve">Субсидии бюджетам муниципальных районов (городских округов) Воронежской области для организации отдыха и оздоровления детей и молодежи </t>
  </si>
  <si>
    <t>Субсидии из областного бюджета бюджетам муниципальных образований Воронежской области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</si>
  <si>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из областного бюджета бюджетам муниципальных образований Воронежской области на обеспечение жильем молодых семей в рамках  реализации государственной программы Воронежской области "Обеспечение доступным и комфортным жильем населения Воронежской области"</t>
  </si>
  <si>
    <t>в том числе</t>
  </si>
  <si>
    <t>Субсидии из областного бюджета бюджетам муниципальных образований Воронежской области на  поддержку муниципальных программ в рамках регионального проекта "Формирование комфортной городской среды" (в целях достижения дополнительного результата)</t>
  </si>
  <si>
    <t>Субсидии из областного бюджета бюджетам муниципальных образований Воронежской области на развитие улично-дорожной сети административного центра Воронежской области городского округа город Воронеж</t>
  </si>
  <si>
    <t>Субсидии из областного бюджета бюджетам муниципальных образований Воронежской области на  финансовое обеспечение дорожной деятельности Воронежской области в рамках национального проекта "Безопасные качественные дороги"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</si>
  <si>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непригодного для проживания жилищного фонда</t>
  </si>
  <si>
    <t>Субсидии на софинансирование капитальных вложений в объекты муниципальной собственности (Комплекс процессных мероприятий "Газификация Воронежской области")</t>
  </si>
  <si>
    <t>Финансовое обеспечение реализации инфраструктурного проекта «Инфраструктурный проект, реализуемый в целях обеспечения связанного с ним инвестиционного проекта «Комплексная жилая застройка по ул. Шишкова, ул. Загоровского, Московскому проспекту и ул. Ломоносова в г. Воронеже»</t>
  </si>
  <si>
    <t>Финансовое обеспечение реализации инфраструктурного проекта «Строительство автомобильной дороги по ул. Острогожская»</t>
  </si>
  <si>
    <t>Финансовое обеспечение реализации инфраструктурного проекта «Строительство надземных пешеходных переходов (с лифтами) над автомобильной дорогой от ул. Шишкова до ул. Тимирязева»</t>
  </si>
  <si>
    <t>Финансовое обеспечение реализации инфраструктурного проекта «Инфраструктурный проект, реализуемый в целях обеспечения связанного с ним инвестиционного проекта «Комплексная жилая застройка территорий «Ленинградский квартал» и «Озерки» (Строительство объекта регионального значения «Воронежская перекачивающая станция № 21» (ВПС – 21))»</t>
  </si>
  <si>
    <t>Финансовое обеспечение реализации инфраструктурного проекта «Реконструкция ВПС-9 и комплекс мероприятий по обеспечению инженерной инфраструктуры для ВПС-21»</t>
  </si>
  <si>
    <t>Финансовое обеспечение реализации инфраструктурного проекта «Строительство двух водопроводных линий и напорных канализационных линий по ул. Изыскателей»</t>
  </si>
  <si>
    <t>Субсидии на софинансирование капитальных вложений в объекты муниципальной собственности (Комплекс процессных мероприятий "Ремонт объектов теплоэнергетического хозяйства, строительство, реконструкция объектов водоснабжения, водоотведения и тепловых сетей")</t>
  </si>
  <si>
    <t>Стимулирование программ развития жилищного строительства субъектов РФ (раздел ЖКХ) (в целях достижения значений дополнительного результата)</t>
  </si>
  <si>
    <t>Субсидии на софинансирование капитальных вложений в объекты муниципальной собственности (Комплекс процессных мероприятий  "Развитие и модернизация дошкольного образования")</t>
  </si>
  <si>
    <t>Субсидии на софинансирование капитальных вложений в объекты муниципальной собственности (Комплекс процессных мероприятий  "Развитие и модернизация общего образования")</t>
  </si>
  <si>
    <t>Создание дополнительных мест для детей в возрасте от 1,5 до 3 лет в образовательных организациях</t>
  </si>
  <si>
    <t>Создание дополнительных ных мест для детей в возрасте от 1,5 до 3 лет в образовательных организациях (в целях достижения значений дополнительного результата)</t>
  </si>
  <si>
    <t>Стимулирование программ развития жилищного строительства субъектов РФ в целях достижения значений дополнительного результата (раздел Образование)</t>
  </si>
  <si>
    <t>Мероприятия по созданию дополнительных мест в общеобразовательных организациях в связи  с ростом числа обучающихся, вызванным демографическим фактором (создание новых мест в общеобразовательных организациях)</t>
  </si>
  <si>
    <t>Мероприятия по созданию дополнительных мест в общеобразовательных организациях в связи  с ростом числа обучающихся, вызванным демографическим фактором (создание новых мест в общеобразовательных организациях (в целях достижения значений дополнительного результата))</t>
  </si>
  <si>
    <t>Субсидии на софинансирование капитальных вложений в объекты муниципальной собственности (Комплекс процессных мероприятий "Развитие культурной инфраструктуры и модернизация учреждений культуры Воронежской области)</t>
  </si>
  <si>
    <t>Развитие инфраструктуры и обновление содержания дополнительного образования детей</t>
  </si>
  <si>
    <t>Строительство объектов "Культура"</t>
  </si>
  <si>
    <t>Субсидии бюджетам муниципальных образований Воронежской области на государственную поддержку отрасли культуры (мероприятие "Финансирование комплектования документных фондов общедоступных библиотек Воронежской области")</t>
  </si>
  <si>
    <t>Субсидии бюджетам муниципальных образований Воронежской области на государственную поддержку отрасли культуры (мероприятие "Реализация мероприятий по модернизации региональных и муниципальных детских школ искусств по видам искусств")</t>
  </si>
  <si>
    <t>Субсидии бюджетам муниципальных районов (городских округов) Воронежской области на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</si>
  <si>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>Субсидии бюджетам муниципальных районов (городских округов) Воронежской области на реализацию комплекса мероприятий, связанных с использованием спортивной инфраструктуры после значимых спортивных мероприятий по базовому виду спорта - скалолазание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</si>
  <si>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</si>
  <si>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Субсидии из областного бюджета бюджета муниципальных образований Воронежской области на мероприятия по развитию градостроительной деятельности</t>
  </si>
  <si>
    <t xml:space="preserve">Субсидии бюджетам муниципальных образований Воронежской области на обустройство  тротуаров и пешеходных переходов для использования инвалидами, передвигающимися в креслах-колясках, и инвалидами с нарушениями зрения </t>
  </si>
  <si>
    <t>Субсидии бюджетам муниципальных образований Воронежской области на реализацию мероприятий областной адресной программы капитального ремонта</t>
  </si>
  <si>
    <t>спортивные объекты (департамент строительной политики)</t>
  </si>
  <si>
    <t>спортивные объекты (департамент физической культуры и спорта)</t>
  </si>
  <si>
    <t>Субсидии из областного бюджета бюджетам муниципальных образований на софинансирование проведения работ по рекультивации несанкционированных свалок и ликвидации объектов накопленного вреда окружающей среде</t>
  </si>
  <si>
    <t>Субсидии из областного бюджета бюджетам муниципальных образований на 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сезону</t>
  </si>
  <si>
    <t>Субсидии из областного бюджета бюджетам муниципальных образований Воронежской области на организацию системы раздельного накопления твердых коммунальных отходов на территории Воронежской области</t>
  </si>
  <si>
    <t>Субсидии из областного бюджета бюджетам муниципальных образований Воронежской области на реализацию мероприятий по адаптации зданий, оснащению и приобретению специального оборудования для организации доступа инвалидов в учреждения культуры</t>
  </si>
  <si>
    <t>Субсидии из областного бюджета бюджетам муниципальных образований Воронежской области на проведение мероприятий по созданию в дошкольных образовательных, общеобразовательных организациях.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 программам) условий для получения детьми-инвалидами качественного образования</t>
  </si>
  <si>
    <t>Иные межбюджетные трансферты бюджетам муниципальных образований Воронежской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</si>
  <si>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Иные межбюджетные трансферты муниципальным районам (городским округам) Воронежской области на формирование  организационно-методического обеспечения и создание доступной пространственно-развивающей образовательной среды для организации специальных условий обучения детей с ограниченными возможностями здоровья  (ДОШКОЛЬНОЕ  ОБРАЗОВАНИЕ)</t>
  </si>
  <si>
    <t>Иные межбюджетные трансферты муниципальным районам (городским округам) Воронежской области на формирование  организационно-методического обеспечения и создание доступной пространственно-развивающей образовательной среды для организации специальных условий обучения детей с ограниченными возможностями здоровья  (ОБЩЕЕ ОБРАЗОВАНИЕ)</t>
  </si>
  <si>
    <t>Иные межбюджетные трансферты бюджетам муниципальных образований Воронежской области на обеспечение лизинговых платежей на закупку автобусов для пассажирских перевозок в городском округе город Воронеж</t>
  </si>
  <si>
    <t>11 02</t>
  </si>
  <si>
    <t>Массовый спорт</t>
  </si>
  <si>
    <t>11 03</t>
  </si>
  <si>
    <t>Спорт высших достижений</t>
  </si>
  <si>
    <t xml:space="preserve">Субсидии из областного бюджета бюджетам муниципальных образований Воронежской области на обеспечение образовательных организаций материально-технической базой для внедрения цифровой образовательной среды </t>
  </si>
  <si>
    <t>Субсидии из областного бюджета бюджетам муниципальных образований Воронежской области на софинансирование разницы в расселяемых и предоставляемых площадях при переселении граждан из аварийного жилищного фонда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</si>
  <si>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жилых помещений, признанных непригодными для проживания</t>
  </si>
  <si>
    <t xml:space="preserve">Субсидии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фонда, признанного таковым после 1 января 2012 года </t>
  </si>
  <si>
    <t>Субсидии из областного бюджета бюджетам муниципальных образований Воронежской области на обеспечение мероприятий по софинансированию разницы в  предоставляемых многодетным семьям по нормам предоставления жилых помещений и расселяемых площадях при переселении из аварийных многоквартирных домов, признанных таковыми до 1 января 2017 года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</si>
  <si>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фонда, признанного таковым до 1 января 2017 года</t>
  </si>
  <si>
    <t xml:space="preserve">в том числе за счет средств </t>
  </si>
  <si>
    <t>ГК - Фонд содействия реформированию ЖКХ</t>
  </si>
  <si>
    <t>бюджета Воронежской области</t>
  </si>
  <si>
    <t>Субсидии из областного бюджета бюджетам  муниципальных образований Воронежской области на софинансирование расходов муниципальных образований на обустройство территорий муниципальных образований</t>
  </si>
  <si>
    <t>Обустройство</t>
  </si>
  <si>
    <t>Социальное обустройство</t>
  </si>
  <si>
    <t>Дань памяти</t>
  </si>
  <si>
    <t>Обустройство городских парков</t>
  </si>
  <si>
    <t>Субсидии из областного бюджета бюджетам муниципальных образований Воронежской области на софинансирваоние расходных обязательств, связанных с реализацией ФЦП "Увековечение памяти погибших при защите Отечества на 2019-2024 годы"</t>
  </si>
  <si>
    <t>Субсидии из областного бюджета бюджетам муниципальных образований Воронежской области на обустройство и восстановление воинских захоронений на территории Воронежской области (вне рамок софинансироования)</t>
  </si>
  <si>
    <t>Субсидии на софинансирование капитальных вложений в объекты муниципальной собственности (Комплекс процессных мероприятий "Ремонт объектов ТЭХ, строительство, реконструкция объектов водоснабжения, водоотведения и тепловых сетей"")</t>
  </si>
  <si>
    <t>Субсидии на софинансирование капитальных вложений в объекты муниципальной собственности (Комплекс процессных мероприятий  "Обеспечение эпизоотического благополучия")</t>
  </si>
  <si>
    <t>Региональный проект "Современная школа"</t>
  </si>
  <si>
    <t>Реализация ФЦП "Развитие физической культуры и спорта в РФ на 2016-2020 годы", в части капитальных вложений</t>
  </si>
  <si>
    <t>Реализация ФЦП "Развитие физической культуры и спорта в РФ на 2016-2020 годы", в части капитальных вложений (в целях достижения значений дополнительного результата)</t>
  </si>
  <si>
    <t xml:space="preserve">Субсидии на реализацию программы комплексного развития транспортной инфраструктуры Воронежской городской агломерации в рамках приоритетного направления стратегического развития РФ "Безопасные и качественные дороги" </t>
  </si>
  <si>
    <t>Субсидии на на погашение задолженности по бюджетным кредитам</t>
  </si>
  <si>
    <t>Субсидии бюджетам муниципальных образований Воронежской области на поддержку отрасли культуры (мероприятие "Подключение муниципальных общедоступных библиотек и государственных центральных библиотек в субъектах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оцифровки")</t>
  </si>
  <si>
    <t>Субсидии бюджетам муниципальных образований Воронежской области на поддержку отрасли культуры (мероприятие "Комплектование книжных фондов муниципальных общедоступных библиотек субъектов РФ)</t>
  </si>
  <si>
    <t xml:space="preserve">Субсидии бюджетам муниципальных образований Воронежской области на реализацию мероприятий по адаптации зданий приоритетных культурно-зрелищных, библиотечных и музейных учреждений и прилегающих к ним территорий для беспрепятственного доступа инвалидов и других МГН с учетом их особых потребностей и получения ими услуг </t>
  </si>
  <si>
    <t>Субсидии бюджетам муниципальных образований Воронежской области на оснащение и приобретение специального оборудования для организации доступа инвалидов к произведениям культуры и искусства, библиотечным фондам и информации в доступных форматах</t>
  </si>
  <si>
    <t>Субсидии бюджетам муниципальных образований Воронежской области на обеспечение развития и укрепление материально-технической базы домов культуры в населенных пунктах с числом жителей до 50 тысяч человек</t>
  </si>
  <si>
    <t>Субсидии бюджетам муниципальных образований Воронежской области на поддержку отрасли культуры (мероприятие "Комплектование книжных фондов муниципальных общедоступных библиотек субъектов Российской Федерации")</t>
  </si>
  <si>
    <t>Субсидии бюджетам муниципальных образований Воронежской области на государственную поддержку отрасли культуры (мероприятие "Оснащение образовательных учреждений в сфере культуры (детских школ искусств и училищ) музыкальными инструментами, оборудованием и материалами")</t>
  </si>
  <si>
    <t>Субсидии бюджетам муниципальных образований Воронежской области на обустройство и оснащение объектов физической культуры и спорта</t>
  </si>
  <si>
    <t>Субсидии бюджетам муниципальных образований Воронежской области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 Российской Федерации</t>
  </si>
  <si>
    <t>Субсидии из областного бюджета бюджетам муниципальных образований на софинансирование проведения работ по ликвидации несанкционированных свалок в границах городов и наиболее опасных объектов накопленного экологического вреда окружающей среде (без учета областной адресной инвестиционной программы)</t>
  </si>
  <si>
    <t>Субсидии бюджетам муниципальных образований на софинансирование проведения работ по разработке проектной документации по рекультивации несанкционированных свалок  и проектной документации по ликвидации объектов накопленного вреда окружающей среде (без учета областной адресной инвестиционной программы)</t>
  </si>
  <si>
    <t>Субсидии бюджетам муниципальных образований Воронежской области на реализацию мероприятий по приспособлению жилых помещений и общего имущества в многоквартирных домах с учетом потребностей инвалидов</t>
  </si>
  <si>
    <t>Субсидии бюджетам муниципальных образований Воронежской области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</si>
  <si>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Субсидии бюджетам муниципальных образований Воронежской области на создание детских технопарков "Кванториум"</t>
  </si>
  <si>
    <t>Субсидии  из областного бюджета бюджетам муниципальных образований Воронежской области на проведение мероприятий по обучению (профессиональной переподготовке, повышению квалификации) русскому жестовому языку переводчиков в сфере профессиональной коммуникации не слышащих и переводчиков в сфере профессиональной коммуникации лиц с нарушением слуха и зрения (слепоглухих), в том числе тифлокомментаторов</t>
  </si>
  <si>
    <t>Субсидии бюджетам муниципальных образований Воронежской области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</si>
  <si>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Субсидии из областного бюджета бюджетам муниципальных образований Воронежской области на реализацию проектов по поддержке местных инициатив на территории муниципальных образований Воронежской области</t>
  </si>
  <si>
    <t>Субсидии из областного бюджета бюджетам муниципальных образований Воронежской области на софинансирование проведения работ по ликвидации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</si>
  <si>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из областного бюджета бюджетам муниципальных образований Воронежской области на развитие инфраструктуры дорожного хозяйства</t>
  </si>
  <si>
    <t>Иные межбюджетные трансферты из областного бюджета бюджетам муниципальных образований Воронежской области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</si>
  <si>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от 21.12.2022  № 667-V</t>
  </si>
  <si>
    <t>В.Ю. Кстенин</t>
  </si>
  <si>
    <t xml:space="preserve">                         Глава городского округа                                                                           </t>
  </si>
  <si>
    <t xml:space="preserve">                         город Воронеж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</si>
</sst>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00"/>
    <numFmt numFmtId="166" formatCode="#,##0.0000"/>
    <numFmt numFmtId="167" formatCode="#,##0.000"/>
  </numFmts>
  <fonts count="28" x14ac:knownFonts="1">
    <font>
      <sz val="10"/>
      <name val="Courier New Cyr"/>
      <charset val="204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color indexed="9"/>
      <name val="Times New Roman"/>
      <family val="1"/>
    </font>
    <font>
      <sz val="14"/>
      <color indexed="12"/>
      <name val="Times New Roman"/>
      <family val="1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164" fontId="5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3" fontId="13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165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center" vertical="top"/>
    </xf>
    <xf numFmtId="164" fontId="13" fillId="0" borderId="0" xfId="0" applyNumberFormat="1" applyFont="1" applyAlignment="1">
      <alignment horizontal="center" vertical="top"/>
    </xf>
    <xf numFmtId="3" fontId="1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14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1" fillId="0" borderId="0" xfId="0" quotePrefix="1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166" fontId="13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13" fillId="0" borderId="0" xfId="0" applyNumberFormat="1" applyFont="1" applyAlignment="1">
      <alignment horizontal="center" vertical="top"/>
    </xf>
    <xf numFmtId="3" fontId="18" fillId="0" borderId="0" xfId="0" applyNumberFormat="1" applyFont="1" applyAlignment="1">
      <alignment horizontal="right" vertical="top"/>
    </xf>
    <xf numFmtId="164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top"/>
    </xf>
    <xf numFmtId="0" fontId="12" fillId="0" borderId="0" xfId="0" applyFont="1" applyAlignment="1">
      <alignment vertical="top" wrapText="1"/>
    </xf>
    <xf numFmtId="3" fontId="16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3" fontId="20" fillId="0" borderId="0" xfId="0" applyNumberFormat="1" applyFont="1" applyAlignment="1">
      <alignment horizontal="right" vertical="top"/>
    </xf>
    <xf numFmtId="3" fontId="12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3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3" fontId="10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1" xfId="0" applyFont="1" applyBorder="1" applyAlignment="1">
      <alignment vertical="top" wrapText="1"/>
    </xf>
    <xf numFmtId="164" fontId="23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24" fillId="0" borderId="1" xfId="0" applyFont="1" applyBorder="1" applyAlignment="1">
      <alignment vertical="top" wrapText="1"/>
    </xf>
    <xf numFmtId="164" fontId="24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4" fontId="11" fillId="0" borderId="1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1" xfId="0" applyFont="1" applyBorder="1" applyAlignment="1">
      <alignment vertical="top" wrapText="1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164" fontId="26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/>
    <xf numFmtId="164" fontId="22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vertical="top" wrapText="1"/>
    </xf>
    <xf numFmtId="164" fontId="2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3" fontId="12" fillId="0" borderId="2" xfId="0" applyNumberFormat="1" applyFont="1" applyBorder="1" applyAlignment="1">
      <alignment horizontal="center" vertical="top"/>
    </xf>
    <xf numFmtId="0" fontId="13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6-4\&#1076;&#1083;&#1103;%20&#1074;&#1089;&#1077;&#1093;\&#1054;&#1090;%20&#1086;&#1090;&#1076;&#1077;&#1083;&#1072;%20&#1076;&#1086;&#1093;&#1086;&#1076;&#1086;&#1074;%20&#1087;&#1086;&#1103;&#1089;&#1085;&#1080;&#1090;&#1077;&#1083;&#1100;&#1085;&#1072;&#1103;\XLS\&#1057;&#1074;&#1086;&#1076;&#1082;&#1080;%20&#1085;&#1086;&#1074;&#1099;&#1077;\&#1052;&#1086;&#1080;%20&#1076;&#1086;&#1082;&#1091;&#1084;&#1077;&#1085;&#1090;&#1099;\XLS\&#1040;&#1082;&#1090;&#1099;%20&#1089;&#1074;&#1077;&#1088;&#1082;&#1080;\&#1072;&#1082;&#1090;%20&#1089;&#1074;&#1077;&#1088;&#1082;&#1080;%20&#1079;&#1072;%201999%20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6-4\&#1076;&#1083;&#1103;%20&#1074;&#1089;&#1077;&#1093;\&#1054;&#1090;%20&#1086;&#1090;&#1076;&#1077;&#1083;&#1072;%20&#1076;&#1086;&#1093;&#1086;&#1076;&#1086;&#1074;%20&#1087;&#1086;&#1103;&#1089;&#1085;&#1080;&#1090;&#1077;&#1083;&#1100;&#1085;&#1072;&#1103;\XLS\&#1057;&#1074;&#1086;&#1076;&#1082;&#1080;%20&#1085;&#1086;&#1074;&#1099;&#1077;\&#1072;&#1082;&#1090;%20&#1089;&#1074;&#1077;&#1088;&#1082;&#1080;%20&#1079;&#1072;%201999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и  последний"/>
      <sheetName val="акт сверки "/>
      <sheetName val="акт сверки  (2)"/>
      <sheetName val="акт сверки - старый"/>
      <sheetName val="причины"/>
      <sheetName val="по районам"/>
      <sheetName val="по налогам"/>
      <sheetName val="налоги-денеж."/>
      <sheetName val="налоги-соглаш."/>
      <sheetName val="город 100%"/>
      <sheetName val="деньги-город"/>
      <sheetName val="соглаш.-город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и  последний"/>
      <sheetName val="акт сверки "/>
      <sheetName val="акт сверки  (2)"/>
      <sheetName val="акт сверки - старый"/>
      <sheetName val="причины"/>
      <sheetName val="по районам"/>
      <sheetName val="по налогам"/>
      <sheetName val="налоги-денеж."/>
      <sheetName val="налоги-соглаш."/>
      <sheetName val="город 100%"/>
      <sheetName val="деньги-город"/>
      <sheetName val="соглаш.-город"/>
      <sheetName val="Лист8"/>
      <sheetName val="Лист9"/>
      <sheetName val="Лист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F24C8E6DB66470D84A90B538122B6EF53269530DCF87971A2CB100508793B5FA8F4682531287D0C48F1623BE134AD97CDE704933907EAF21SFk2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3"/>
  <sheetViews>
    <sheetView tabSelected="1" view="pageBreakPreview" topLeftCell="A3" zoomScaleNormal="100" zoomScaleSheetLayoutView="100" workbookViewId="0">
      <selection activeCell="B387" sqref="B387"/>
    </sheetView>
  </sheetViews>
  <sheetFormatPr defaultColWidth="8.75" defaultRowHeight="18.75" x14ac:dyDescent="0.25"/>
  <cols>
    <col min="1" max="1" width="27" style="25" customWidth="1"/>
    <col min="2" max="2" width="79.375" style="49" customWidth="1"/>
    <col min="3" max="3" width="19.875" style="32" customWidth="1"/>
    <col min="4" max="4" width="19.375" style="24" customWidth="1"/>
    <col min="5" max="12" width="0" style="24" hidden="1" customWidth="1"/>
    <col min="13" max="16384" width="8.75" style="24"/>
  </cols>
  <sheetData>
    <row r="1" spans="1:4" s="22" customFormat="1" ht="29.25" customHeight="1" x14ac:dyDescent="0.25">
      <c r="A1" s="7"/>
      <c r="B1" s="21"/>
      <c r="C1" s="103" t="s">
        <v>422</v>
      </c>
      <c r="D1" s="103"/>
    </row>
    <row r="2" spans="1:4" s="22" customFormat="1" ht="18.75" customHeight="1" x14ac:dyDescent="0.25">
      <c r="A2" s="7"/>
      <c r="B2" s="21"/>
      <c r="C2" s="104" t="s">
        <v>423</v>
      </c>
      <c r="D2" s="104"/>
    </row>
    <row r="3" spans="1:4" s="22" customFormat="1" ht="22.5" customHeight="1" x14ac:dyDescent="0.25">
      <c r="A3" s="7"/>
      <c r="B3" s="21"/>
      <c r="C3" s="104" t="s">
        <v>424</v>
      </c>
      <c r="D3" s="104"/>
    </row>
    <row r="4" spans="1:4" s="22" customFormat="1" ht="27.75" customHeight="1" x14ac:dyDescent="0.25">
      <c r="A4" s="7"/>
      <c r="B4" s="21"/>
      <c r="C4" s="104" t="s">
        <v>564</v>
      </c>
      <c r="D4" s="104"/>
    </row>
    <row r="5" spans="1:4" s="22" customFormat="1" ht="48.75" hidden="1" customHeight="1" x14ac:dyDescent="0.25">
      <c r="A5" s="105" t="s">
        <v>425</v>
      </c>
      <c r="B5" s="105"/>
      <c r="C5" s="105"/>
      <c r="D5" s="105"/>
    </row>
    <row r="6" spans="1:4" s="22" customFormat="1" ht="14.25" customHeight="1" x14ac:dyDescent="0.25">
      <c r="A6" s="7"/>
      <c r="B6" s="3"/>
      <c r="C6" s="23"/>
    </row>
    <row r="7" spans="1:4" ht="38.25" customHeight="1" x14ac:dyDescent="0.25">
      <c r="A7" s="106" t="s">
        <v>464</v>
      </c>
      <c r="B7" s="106"/>
      <c r="C7" s="106"/>
      <c r="D7" s="106"/>
    </row>
    <row r="8" spans="1:4" ht="24.75" customHeight="1" x14ac:dyDescent="0.25">
      <c r="B8" s="24"/>
      <c r="C8" s="107" t="s">
        <v>78</v>
      </c>
      <c r="D8" s="107"/>
    </row>
    <row r="9" spans="1:4" s="11" customFormat="1" ht="15" customHeight="1" x14ac:dyDescent="0.25">
      <c r="A9" s="101" t="s">
        <v>79</v>
      </c>
      <c r="B9" s="101" t="s">
        <v>344</v>
      </c>
      <c r="C9" s="102" t="s">
        <v>421</v>
      </c>
      <c r="D9" s="102"/>
    </row>
    <row r="10" spans="1:4" s="11" customFormat="1" ht="15" customHeight="1" x14ac:dyDescent="0.25">
      <c r="A10" s="101"/>
      <c r="B10" s="101"/>
      <c r="C10" s="102"/>
      <c r="D10" s="102"/>
    </row>
    <row r="11" spans="1:4" s="25" customFormat="1" ht="21" customHeight="1" x14ac:dyDescent="0.25">
      <c r="A11" s="101"/>
      <c r="B11" s="101"/>
      <c r="C11" s="20" t="s">
        <v>459</v>
      </c>
      <c r="D11" s="20" t="s">
        <v>461</v>
      </c>
    </row>
    <row r="12" spans="1:4" s="63" customFormat="1" ht="26.25" customHeight="1" x14ac:dyDescent="0.25">
      <c r="A12" s="69" t="s">
        <v>128</v>
      </c>
      <c r="B12" s="6" t="s">
        <v>261</v>
      </c>
      <c r="C12" s="64">
        <f>C13+C29+C46+C58+C61+C68+C83+C109+C111+C120+C135+C167+C23</f>
        <v>14046564</v>
      </c>
      <c r="D12" s="64">
        <f>D13+D29+D46+D58+D61+D68+D83+D109+D111+D120+D135+D167+D23</f>
        <v>15100090</v>
      </c>
    </row>
    <row r="13" spans="1:4" s="63" customFormat="1" ht="25.5" hidden="1" customHeight="1" x14ac:dyDescent="0.25">
      <c r="A13" s="69" t="s">
        <v>129</v>
      </c>
      <c r="B13" s="6" t="s">
        <v>130</v>
      </c>
      <c r="C13" s="64">
        <f>C17+C14</f>
        <v>9113167</v>
      </c>
      <c r="D13" s="64">
        <f>D17+D14</f>
        <v>10020669</v>
      </c>
    </row>
    <row r="14" spans="1:4" s="63" customFormat="1" ht="25.5" hidden="1" customHeight="1" x14ac:dyDescent="0.25">
      <c r="A14" s="69" t="s">
        <v>276</v>
      </c>
      <c r="B14" s="6" t="s">
        <v>277</v>
      </c>
      <c r="C14" s="64">
        <f>C15</f>
        <v>0</v>
      </c>
      <c r="D14" s="64">
        <f>D15</f>
        <v>0</v>
      </c>
    </row>
    <row r="15" spans="1:4" s="63" customFormat="1" ht="41.25" hidden="1" customHeight="1" x14ac:dyDescent="0.25">
      <c r="A15" s="70" t="s">
        <v>278</v>
      </c>
      <c r="B15" s="65" t="s">
        <v>279</v>
      </c>
      <c r="C15" s="64">
        <f>C16</f>
        <v>0</v>
      </c>
      <c r="D15" s="64">
        <f>D16</f>
        <v>0</v>
      </c>
    </row>
    <row r="16" spans="1:4" s="63" customFormat="1" ht="36" hidden="1" customHeight="1" x14ac:dyDescent="0.25">
      <c r="A16" s="70" t="s">
        <v>283</v>
      </c>
      <c r="B16" s="65" t="s">
        <v>280</v>
      </c>
      <c r="C16" s="64"/>
      <c r="D16" s="64"/>
    </row>
    <row r="17" spans="1:4" s="63" customFormat="1" ht="22.5" hidden="1" customHeight="1" x14ac:dyDescent="0.25">
      <c r="A17" s="69" t="s">
        <v>131</v>
      </c>
      <c r="B17" s="6" t="s">
        <v>132</v>
      </c>
      <c r="C17" s="64">
        <f>C18+C19+C20+C21+C22</f>
        <v>9113167</v>
      </c>
      <c r="D17" s="64">
        <f>D18+D19+D20+D21+D22</f>
        <v>10020669</v>
      </c>
    </row>
    <row r="18" spans="1:4" s="63" customFormat="1" ht="79.5" hidden="1" customHeight="1" x14ac:dyDescent="0.25">
      <c r="A18" s="70" t="s">
        <v>133</v>
      </c>
      <c r="B18" s="65" t="s">
        <v>332</v>
      </c>
      <c r="C18" s="64">
        <v>8009636</v>
      </c>
      <c r="D18" s="64">
        <v>8804489</v>
      </c>
    </row>
    <row r="19" spans="1:4" s="63" customFormat="1" ht="97.5" hidden="1" customHeight="1" x14ac:dyDescent="0.25">
      <c r="A19" s="70" t="s">
        <v>134</v>
      </c>
      <c r="B19" s="65" t="s">
        <v>333</v>
      </c>
      <c r="C19" s="64">
        <v>28385</v>
      </c>
      <c r="D19" s="64">
        <v>31053</v>
      </c>
    </row>
    <row r="20" spans="1:4" s="63" customFormat="1" ht="45" hidden="1" customHeight="1" x14ac:dyDescent="0.25">
      <c r="A20" s="70" t="s">
        <v>192</v>
      </c>
      <c r="B20" s="65" t="s">
        <v>334</v>
      </c>
      <c r="C20" s="64">
        <v>159243</v>
      </c>
      <c r="D20" s="64">
        <v>183129</v>
      </c>
    </row>
    <row r="21" spans="1:4" s="63" customFormat="1" ht="82.5" hidden="1" customHeight="1" x14ac:dyDescent="0.25">
      <c r="A21" s="70" t="s">
        <v>135</v>
      </c>
      <c r="B21" s="65" t="s">
        <v>31</v>
      </c>
      <c r="C21" s="64"/>
      <c r="D21" s="64"/>
    </row>
    <row r="22" spans="1:4" s="63" customFormat="1" ht="97.5" hidden="1" customHeight="1" x14ac:dyDescent="0.25">
      <c r="A22" s="70" t="s">
        <v>451</v>
      </c>
      <c r="B22" s="65" t="s">
        <v>452</v>
      </c>
      <c r="C22" s="64">
        <v>915903</v>
      </c>
      <c r="D22" s="64">
        <v>1001998</v>
      </c>
    </row>
    <row r="23" spans="1:4" s="66" customFormat="1" ht="39.75" hidden="1" customHeight="1" x14ac:dyDescent="0.25">
      <c r="A23" s="69" t="s">
        <v>1</v>
      </c>
      <c r="B23" s="6" t="s">
        <v>2</v>
      </c>
      <c r="C23" s="64">
        <f>C24</f>
        <v>71483</v>
      </c>
      <c r="D23" s="64">
        <f>D24</f>
        <v>79858</v>
      </c>
    </row>
    <row r="24" spans="1:4" s="66" customFormat="1" ht="38.25" hidden="1" customHeight="1" x14ac:dyDescent="0.25">
      <c r="A24" s="69" t="s">
        <v>3</v>
      </c>
      <c r="B24" s="6" t="s">
        <v>4</v>
      </c>
      <c r="C24" s="64">
        <f>C25+C26+C27+C28</f>
        <v>71483</v>
      </c>
      <c r="D24" s="64">
        <f>D25+D26+D27+D28</f>
        <v>79858</v>
      </c>
    </row>
    <row r="25" spans="1:4" s="66" customFormat="1" ht="76.5" hidden="1" customHeight="1" x14ac:dyDescent="0.25">
      <c r="A25" s="70" t="s">
        <v>5</v>
      </c>
      <c r="B25" s="65" t="s">
        <v>6</v>
      </c>
      <c r="C25" s="64">
        <v>28736</v>
      </c>
      <c r="D25" s="64">
        <v>32103</v>
      </c>
    </row>
    <row r="26" spans="1:4" s="66" customFormat="1" ht="95.25" hidden="1" customHeight="1" x14ac:dyDescent="0.25">
      <c r="A26" s="70" t="s">
        <v>7</v>
      </c>
      <c r="B26" s="65" t="s">
        <v>8</v>
      </c>
      <c r="C26" s="64">
        <v>222</v>
      </c>
      <c r="D26" s="64">
        <v>248</v>
      </c>
    </row>
    <row r="27" spans="1:4" s="66" customFormat="1" ht="81.75" hidden="1" customHeight="1" x14ac:dyDescent="0.25">
      <c r="A27" s="70" t="s">
        <v>9</v>
      </c>
      <c r="B27" s="65" t="s">
        <v>10</v>
      </c>
      <c r="C27" s="64">
        <v>42525</v>
      </c>
      <c r="D27" s="64">
        <v>47507</v>
      </c>
    </row>
    <row r="28" spans="1:4" s="66" customFormat="1" ht="79.5" hidden="1" customHeight="1" x14ac:dyDescent="0.25">
      <c r="A28" s="70" t="s">
        <v>11</v>
      </c>
      <c r="B28" s="65" t="s">
        <v>12</v>
      </c>
      <c r="C28" s="64"/>
      <c r="D28" s="64"/>
    </row>
    <row r="29" spans="1:4" s="22" customFormat="1" ht="24.75" hidden="1" customHeight="1" x14ac:dyDescent="0.25">
      <c r="A29" s="69" t="s">
        <v>335</v>
      </c>
      <c r="B29" s="6" t="s">
        <v>136</v>
      </c>
      <c r="C29" s="64">
        <f>C38+C41+C30+C44</f>
        <v>832471</v>
      </c>
      <c r="D29" s="64">
        <f>D38+D41+D30+D44</f>
        <v>865770</v>
      </c>
    </row>
    <row r="30" spans="1:4" s="22" customFormat="1" ht="39" hidden="1" customHeight="1" x14ac:dyDescent="0.25">
      <c r="A30" s="69" t="s">
        <v>281</v>
      </c>
      <c r="B30" s="6" t="s">
        <v>282</v>
      </c>
      <c r="C30" s="64">
        <f>C31+C34+C37</f>
        <v>497067</v>
      </c>
      <c r="D30" s="64">
        <f>D31+D34+D37</f>
        <v>516950</v>
      </c>
    </row>
    <row r="31" spans="1:4" s="22" customFormat="1" ht="41.25" hidden="1" customHeight="1" x14ac:dyDescent="0.25">
      <c r="A31" s="70" t="s">
        <v>306</v>
      </c>
      <c r="B31" s="65" t="s">
        <v>284</v>
      </c>
      <c r="C31" s="64">
        <f>C32+C33</f>
        <v>359379</v>
      </c>
      <c r="D31" s="64">
        <f>D32+D33</f>
        <v>373755</v>
      </c>
    </row>
    <row r="32" spans="1:4" s="22" customFormat="1" ht="41.25" hidden="1" customHeight="1" x14ac:dyDescent="0.25">
      <c r="A32" s="70" t="s">
        <v>307</v>
      </c>
      <c r="B32" s="65" t="s">
        <v>284</v>
      </c>
      <c r="C32" s="64">
        <v>359379</v>
      </c>
      <c r="D32" s="64">
        <v>373755</v>
      </c>
    </row>
    <row r="33" spans="1:4" s="22" customFormat="1" ht="62.25" hidden="1" customHeight="1" x14ac:dyDescent="0.25">
      <c r="A33" s="70" t="s">
        <v>308</v>
      </c>
      <c r="B33" s="65" t="s">
        <v>309</v>
      </c>
      <c r="C33" s="64"/>
      <c r="D33" s="64"/>
    </row>
    <row r="34" spans="1:4" s="22" customFormat="1" ht="42.75" hidden="1" customHeight="1" x14ac:dyDescent="0.25">
      <c r="A34" s="70" t="s">
        <v>310</v>
      </c>
      <c r="B34" s="65" t="s">
        <v>285</v>
      </c>
      <c r="C34" s="64">
        <f>C35+C36</f>
        <v>137688</v>
      </c>
      <c r="D34" s="64">
        <f>D35+D36</f>
        <v>143195</v>
      </c>
    </row>
    <row r="35" spans="1:4" s="22" customFormat="1" ht="78" hidden="1" customHeight="1" x14ac:dyDescent="0.25">
      <c r="A35" s="70" t="s">
        <v>311</v>
      </c>
      <c r="B35" s="65" t="s">
        <v>460</v>
      </c>
      <c r="C35" s="64">
        <v>137688</v>
      </c>
      <c r="D35" s="64">
        <v>143195</v>
      </c>
    </row>
    <row r="36" spans="1:4" s="22" customFormat="1" ht="59.25" hidden="1" customHeight="1" x14ac:dyDescent="0.25">
      <c r="A36" s="70" t="s">
        <v>312</v>
      </c>
      <c r="B36" s="65" t="s">
        <v>313</v>
      </c>
      <c r="C36" s="64"/>
      <c r="D36" s="64"/>
    </row>
    <row r="37" spans="1:4" s="22" customFormat="1" ht="34.5" hidden="1" customHeight="1" x14ac:dyDescent="0.25">
      <c r="A37" s="69" t="s">
        <v>76</v>
      </c>
      <c r="B37" s="6" t="s">
        <v>77</v>
      </c>
      <c r="C37" s="64"/>
      <c r="D37" s="64"/>
    </row>
    <row r="38" spans="1:4" s="22" customFormat="1" ht="24.75" hidden="1" customHeight="1" x14ac:dyDescent="0.25">
      <c r="A38" s="69" t="s">
        <v>314</v>
      </c>
      <c r="B38" s="6" t="s">
        <v>137</v>
      </c>
      <c r="C38" s="64">
        <f>C39+C40</f>
        <v>0</v>
      </c>
      <c r="D38" s="64">
        <f>D39+D40</f>
        <v>0</v>
      </c>
    </row>
    <row r="39" spans="1:4" s="22" customFormat="1" ht="24.75" hidden="1" customHeight="1" x14ac:dyDescent="0.25">
      <c r="A39" s="70" t="s">
        <v>315</v>
      </c>
      <c r="B39" s="65" t="s">
        <v>137</v>
      </c>
      <c r="C39" s="68"/>
      <c r="D39" s="68"/>
    </row>
    <row r="40" spans="1:4" s="22" customFormat="1" ht="45.75" hidden="1" customHeight="1" x14ac:dyDescent="0.25">
      <c r="A40" s="70" t="s">
        <v>316</v>
      </c>
      <c r="B40" s="65" t="s">
        <v>317</v>
      </c>
      <c r="C40" s="68"/>
      <c r="D40" s="68"/>
    </row>
    <row r="41" spans="1:4" s="22" customFormat="1" ht="24.75" hidden="1" customHeight="1" x14ac:dyDescent="0.25">
      <c r="A41" s="69" t="s">
        <v>336</v>
      </c>
      <c r="B41" s="6" t="s">
        <v>138</v>
      </c>
      <c r="C41" s="64">
        <f>C42+C43</f>
        <v>17618</v>
      </c>
      <c r="D41" s="64">
        <f>D42+D43</f>
        <v>18323</v>
      </c>
    </row>
    <row r="42" spans="1:4" s="22" customFormat="1" ht="24.75" hidden="1" customHeight="1" x14ac:dyDescent="0.25">
      <c r="A42" s="70" t="s">
        <v>318</v>
      </c>
      <c r="B42" s="65" t="s">
        <v>138</v>
      </c>
      <c r="C42" s="68">
        <v>17618</v>
      </c>
      <c r="D42" s="68">
        <v>18323</v>
      </c>
    </row>
    <row r="43" spans="1:4" s="22" customFormat="1" ht="44.25" hidden="1" customHeight="1" x14ac:dyDescent="0.25">
      <c r="A43" s="70" t="s">
        <v>319</v>
      </c>
      <c r="B43" s="65" t="s">
        <v>320</v>
      </c>
      <c r="C43" s="68"/>
      <c r="D43" s="68"/>
    </row>
    <row r="44" spans="1:4" s="22" customFormat="1" ht="44.25" hidden="1" customHeight="1" x14ac:dyDescent="0.25">
      <c r="A44" s="69" t="s">
        <v>13</v>
      </c>
      <c r="B44" s="6" t="s">
        <v>14</v>
      </c>
      <c r="C44" s="68">
        <f>C45</f>
        <v>317786</v>
      </c>
      <c r="D44" s="68">
        <f>D45</f>
        <v>330497</v>
      </c>
    </row>
    <row r="45" spans="1:4" s="22" customFormat="1" ht="44.25" hidden="1" customHeight="1" x14ac:dyDescent="0.25">
      <c r="A45" s="70" t="s">
        <v>15</v>
      </c>
      <c r="B45" s="65" t="s">
        <v>16</v>
      </c>
      <c r="C45" s="68">
        <v>317786</v>
      </c>
      <c r="D45" s="68">
        <v>330497</v>
      </c>
    </row>
    <row r="46" spans="1:4" s="63" customFormat="1" ht="24.75" hidden="1" customHeight="1" x14ac:dyDescent="0.25">
      <c r="A46" s="69" t="s">
        <v>139</v>
      </c>
      <c r="B46" s="6" t="s">
        <v>140</v>
      </c>
      <c r="C46" s="64">
        <f>C47+C52+C53+C49</f>
        <v>2412756</v>
      </c>
      <c r="D46" s="64">
        <f>D47+D52+D53+D49</f>
        <v>2509266</v>
      </c>
    </row>
    <row r="47" spans="1:4" s="63" customFormat="1" ht="24.75" hidden="1" customHeight="1" x14ac:dyDescent="0.25">
      <c r="A47" s="69" t="s">
        <v>193</v>
      </c>
      <c r="B47" s="6" t="s">
        <v>141</v>
      </c>
      <c r="C47" s="64">
        <f>C48</f>
        <v>608188</v>
      </c>
      <c r="D47" s="64">
        <f>D48</f>
        <v>632515</v>
      </c>
    </row>
    <row r="48" spans="1:4" s="63" customFormat="1" ht="42.75" hidden="1" customHeight="1" x14ac:dyDescent="0.25">
      <c r="A48" s="70" t="s">
        <v>194</v>
      </c>
      <c r="B48" s="65" t="s">
        <v>224</v>
      </c>
      <c r="C48" s="64">
        <v>608188</v>
      </c>
      <c r="D48" s="64">
        <v>632515</v>
      </c>
    </row>
    <row r="49" spans="1:4" s="63" customFormat="1" ht="24" hidden="1" customHeight="1" x14ac:dyDescent="0.25">
      <c r="A49" s="69" t="s">
        <v>195</v>
      </c>
      <c r="B49" s="6" t="s">
        <v>196</v>
      </c>
      <c r="C49" s="64">
        <f>C50+C51</f>
        <v>0</v>
      </c>
      <c r="D49" s="64">
        <f>D50+D51</f>
        <v>0</v>
      </c>
    </row>
    <row r="50" spans="1:4" s="63" customFormat="1" ht="24" hidden="1" customHeight="1" x14ac:dyDescent="0.25">
      <c r="A50" s="70" t="s">
        <v>197</v>
      </c>
      <c r="B50" s="65" t="s">
        <v>198</v>
      </c>
      <c r="C50" s="64"/>
      <c r="D50" s="64"/>
    </row>
    <row r="51" spans="1:4" s="63" customFormat="1" ht="24" hidden="1" customHeight="1" x14ac:dyDescent="0.25">
      <c r="A51" s="70" t="s">
        <v>199</v>
      </c>
      <c r="B51" s="65" t="s">
        <v>200</v>
      </c>
      <c r="C51" s="64"/>
      <c r="D51" s="64"/>
    </row>
    <row r="52" spans="1:4" s="63" customFormat="1" ht="24" hidden="1" customHeight="1" x14ac:dyDescent="0.25">
      <c r="A52" s="69" t="s">
        <v>201</v>
      </c>
      <c r="B52" s="6" t="s">
        <v>142</v>
      </c>
      <c r="C52" s="64">
        <v>2271</v>
      </c>
      <c r="D52" s="64">
        <v>2362</v>
      </c>
    </row>
    <row r="53" spans="1:4" s="63" customFormat="1" ht="24" hidden="1" customHeight="1" x14ac:dyDescent="0.25">
      <c r="A53" s="69" t="s">
        <v>202</v>
      </c>
      <c r="B53" s="6" t="s">
        <v>143</v>
      </c>
      <c r="C53" s="64">
        <f>C54+C56</f>
        <v>1802297</v>
      </c>
      <c r="D53" s="64">
        <f>D54+D56</f>
        <v>1874389</v>
      </c>
    </row>
    <row r="54" spans="1:4" s="63" customFormat="1" ht="20.25" hidden="1" customHeight="1" x14ac:dyDescent="0.25">
      <c r="A54" s="70" t="s">
        <v>203</v>
      </c>
      <c r="B54" s="65" t="s">
        <v>32</v>
      </c>
      <c r="C54" s="64">
        <f>C55</f>
        <v>1482322</v>
      </c>
      <c r="D54" s="64">
        <f>D55</f>
        <v>1541615</v>
      </c>
    </row>
    <row r="55" spans="1:4" s="63" customFormat="1" ht="39.75" hidden="1" customHeight="1" x14ac:dyDescent="0.25">
      <c r="A55" s="70" t="s">
        <v>204</v>
      </c>
      <c r="B55" s="65" t="s">
        <v>33</v>
      </c>
      <c r="C55" s="64">
        <v>1482322</v>
      </c>
      <c r="D55" s="64">
        <v>1541615</v>
      </c>
    </row>
    <row r="56" spans="1:4" s="63" customFormat="1" ht="23.25" hidden="1" customHeight="1" x14ac:dyDescent="0.25">
      <c r="A56" s="70" t="s">
        <v>225</v>
      </c>
      <c r="B56" s="65" t="s">
        <v>34</v>
      </c>
      <c r="C56" s="64">
        <f>C57</f>
        <v>319975</v>
      </c>
      <c r="D56" s="64">
        <f>D57</f>
        <v>332774</v>
      </c>
    </row>
    <row r="57" spans="1:4" s="63" customFormat="1" ht="43.5" hidden="1" customHeight="1" x14ac:dyDescent="0.25">
      <c r="A57" s="70" t="s">
        <v>205</v>
      </c>
      <c r="B57" s="65" t="s">
        <v>35</v>
      </c>
      <c r="C57" s="64">
        <v>319975</v>
      </c>
      <c r="D57" s="64">
        <v>332774</v>
      </c>
    </row>
    <row r="58" spans="1:4" s="63" customFormat="1" ht="49.5" hidden="1" customHeight="1" x14ac:dyDescent="0.25">
      <c r="A58" s="69" t="s">
        <v>144</v>
      </c>
      <c r="B58" s="6" t="s">
        <v>145</v>
      </c>
      <c r="C58" s="64">
        <f>C59</f>
        <v>0</v>
      </c>
      <c r="D58" s="64">
        <f>D59</f>
        <v>0</v>
      </c>
    </row>
    <row r="59" spans="1:4" s="63" customFormat="1" ht="30.75" hidden="1" customHeight="1" x14ac:dyDescent="0.25">
      <c r="A59" s="70" t="s">
        <v>146</v>
      </c>
      <c r="B59" s="65" t="s">
        <v>147</v>
      </c>
      <c r="C59" s="64">
        <f>C60</f>
        <v>0</v>
      </c>
      <c r="D59" s="64">
        <f>D60</f>
        <v>0</v>
      </c>
    </row>
    <row r="60" spans="1:4" s="63" customFormat="1" ht="33.75" hidden="1" customHeight="1" x14ac:dyDescent="0.25">
      <c r="A60" s="70" t="s">
        <v>148</v>
      </c>
      <c r="B60" s="65" t="s">
        <v>149</v>
      </c>
      <c r="C60" s="64"/>
      <c r="D60" s="64"/>
    </row>
    <row r="61" spans="1:4" s="66" customFormat="1" ht="29.25" hidden="1" customHeight="1" x14ac:dyDescent="0.25">
      <c r="A61" s="69" t="s">
        <v>150</v>
      </c>
      <c r="B61" s="6" t="s">
        <v>262</v>
      </c>
      <c r="C61" s="64">
        <f>C62+C64</f>
        <v>202938</v>
      </c>
      <c r="D61" s="64">
        <f>D62+D64</f>
        <v>211034</v>
      </c>
    </row>
    <row r="62" spans="1:4" s="63" customFormat="1" ht="47.25" hidden="1" customHeight="1" x14ac:dyDescent="0.25">
      <c r="A62" s="70" t="s">
        <v>151</v>
      </c>
      <c r="B62" s="65" t="s">
        <v>152</v>
      </c>
      <c r="C62" s="64">
        <f>C63</f>
        <v>202452</v>
      </c>
      <c r="D62" s="64">
        <f>D63</f>
        <v>210550</v>
      </c>
    </row>
    <row r="63" spans="1:4" s="63" customFormat="1" ht="39.75" hidden="1" customHeight="1" x14ac:dyDescent="0.25">
      <c r="A63" s="70" t="s">
        <v>153</v>
      </c>
      <c r="B63" s="65" t="s">
        <v>263</v>
      </c>
      <c r="C63" s="64">
        <v>202452</v>
      </c>
      <c r="D63" s="64">
        <v>210550</v>
      </c>
    </row>
    <row r="64" spans="1:4" s="66" customFormat="1" ht="38.25" hidden="1" customHeight="1" x14ac:dyDescent="0.25">
      <c r="A64" s="70" t="s">
        <v>154</v>
      </c>
      <c r="B64" s="65" t="s">
        <v>155</v>
      </c>
      <c r="C64" s="64">
        <f>C66+C67</f>
        <v>486</v>
      </c>
      <c r="D64" s="64">
        <f>D66+D67</f>
        <v>484</v>
      </c>
    </row>
    <row r="65" spans="1:4" s="66" customFormat="1" ht="78" hidden="1" customHeight="1" x14ac:dyDescent="0.25">
      <c r="A65" s="70" t="s">
        <v>156</v>
      </c>
      <c r="B65" s="65" t="s">
        <v>321</v>
      </c>
      <c r="C65" s="64"/>
      <c r="D65" s="64"/>
    </row>
    <row r="66" spans="1:4" s="63" customFormat="1" ht="46.5" hidden="1" customHeight="1" x14ac:dyDescent="0.25">
      <c r="A66" s="70" t="s">
        <v>157</v>
      </c>
      <c r="B66" s="65" t="s">
        <v>242</v>
      </c>
      <c r="C66" s="64">
        <v>350</v>
      </c>
      <c r="D66" s="64">
        <v>350</v>
      </c>
    </row>
    <row r="67" spans="1:4" s="63" customFormat="1" ht="101.25" hidden="1" customHeight="1" x14ac:dyDescent="0.25">
      <c r="A67" s="70" t="s">
        <v>17</v>
      </c>
      <c r="B67" s="65" t="s">
        <v>18</v>
      </c>
      <c r="C67" s="64">
        <v>136</v>
      </c>
      <c r="D67" s="64">
        <v>134</v>
      </c>
    </row>
    <row r="68" spans="1:4" s="66" customFormat="1" ht="47.25" hidden="1" customHeight="1" x14ac:dyDescent="0.25">
      <c r="A68" s="69" t="s">
        <v>158</v>
      </c>
      <c r="B68" s="6" t="s">
        <v>189</v>
      </c>
      <c r="C68" s="64">
        <f>C71+C78+C76+C69</f>
        <v>0</v>
      </c>
      <c r="D68" s="64">
        <f>D71+D78+D76+D69</f>
        <v>0</v>
      </c>
    </row>
    <row r="69" spans="1:4" s="66" customFormat="1" ht="45" hidden="1" customHeight="1" x14ac:dyDescent="0.25">
      <c r="A69" s="70" t="s">
        <v>226</v>
      </c>
      <c r="B69" s="65" t="s">
        <v>227</v>
      </c>
      <c r="C69" s="68">
        <f>C70</f>
        <v>0</v>
      </c>
      <c r="D69" s="68">
        <f>D70</f>
        <v>0</v>
      </c>
    </row>
    <row r="70" spans="1:4" s="66" customFormat="1" ht="45.75" hidden="1" customHeight="1" x14ac:dyDescent="0.25">
      <c r="A70" s="70" t="s">
        <v>228</v>
      </c>
      <c r="B70" s="65" t="s">
        <v>229</v>
      </c>
      <c r="C70" s="68"/>
      <c r="D70" s="68"/>
    </row>
    <row r="71" spans="1:4" s="63" customFormat="1" ht="29.25" hidden="1" customHeight="1" x14ac:dyDescent="0.25">
      <c r="A71" s="70" t="s">
        <v>159</v>
      </c>
      <c r="B71" s="65" t="s">
        <v>160</v>
      </c>
      <c r="C71" s="64">
        <f>C72+C74+C73</f>
        <v>0</v>
      </c>
      <c r="D71" s="64">
        <f>D72+D74+D73</f>
        <v>0</v>
      </c>
    </row>
    <row r="72" spans="1:4" s="66" customFormat="1" ht="20.25" hidden="1" customHeight="1" x14ac:dyDescent="0.25">
      <c r="A72" s="70" t="s">
        <v>161</v>
      </c>
      <c r="B72" s="65" t="s">
        <v>162</v>
      </c>
      <c r="C72" s="64"/>
      <c r="D72" s="64"/>
    </row>
    <row r="73" spans="1:4" s="66" customFormat="1" ht="32.25" hidden="1" customHeight="1" x14ac:dyDescent="0.25">
      <c r="A73" s="70" t="s">
        <v>212</v>
      </c>
      <c r="B73" s="65" t="s">
        <v>213</v>
      </c>
      <c r="C73" s="64"/>
      <c r="D73" s="64"/>
    </row>
    <row r="74" spans="1:4" s="66" customFormat="1" ht="34.5" hidden="1" customHeight="1" x14ac:dyDescent="0.25">
      <c r="A74" s="70" t="s">
        <v>230</v>
      </c>
      <c r="B74" s="65" t="s">
        <v>211</v>
      </c>
      <c r="C74" s="64">
        <f>C75</f>
        <v>0</v>
      </c>
      <c r="D74" s="64">
        <f>D75</f>
        <v>0</v>
      </c>
    </row>
    <row r="75" spans="1:4" s="63" customFormat="1" ht="47.25" hidden="1" customHeight="1" x14ac:dyDescent="0.25">
      <c r="A75" s="70" t="s">
        <v>337</v>
      </c>
      <c r="B75" s="65" t="s">
        <v>231</v>
      </c>
      <c r="C75" s="64"/>
      <c r="D75" s="64"/>
    </row>
    <row r="76" spans="1:4" s="63" customFormat="1" ht="23.25" hidden="1" customHeight="1" x14ac:dyDescent="0.25">
      <c r="A76" s="70" t="s">
        <v>214</v>
      </c>
      <c r="B76" s="65" t="s">
        <v>232</v>
      </c>
      <c r="C76" s="64">
        <f>C77</f>
        <v>0</v>
      </c>
      <c r="D76" s="64">
        <f>D77</f>
        <v>0</v>
      </c>
    </row>
    <row r="77" spans="1:4" s="63" customFormat="1" ht="18.75" hidden="1" customHeight="1" x14ac:dyDescent="0.25">
      <c r="A77" s="70" t="s">
        <v>215</v>
      </c>
      <c r="B77" s="65" t="s">
        <v>163</v>
      </c>
      <c r="C77" s="64"/>
      <c r="D77" s="64"/>
    </row>
    <row r="78" spans="1:4" s="63" customFormat="1" ht="24.75" hidden="1" customHeight="1" x14ac:dyDescent="0.25">
      <c r="A78" s="70" t="s">
        <v>233</v>
      </c>
      <c r="B78" s="65" t="s">
        <v>164</v>
      </c>
      <c r="C78" s="64">
        <f>C79+C81</f>
        <v>0</v>
      </c>
      <c r="D78" s="64">
        <f>D79+D81</f>
        <v>0</v>
      </c>
    </row>
    <row r="79" spans="1:4" s="63" customFormat="1" ht="20.25" hidden="1" customHeight="1" x14ac:dyDescent="0.25">
      <c r="A79" s="70" t="s">
        <v>234</v>
      </c>
      <c r="B79" s="65" t="s">
        <v>165</v>
      </c>
      <c r="C79" s="64">
        <f>C80</f>
        <v>0</v>
      </c>
      <c r="D79" s="64">
        <f>D80</f>
        <v>0</v>
      </c>
    </row>
    <row r="80" spans="1:4" s="66" customFormat="1" ht="39.75" hidden="1" customHeight="1" x14ac:dyDescent="0.25">
      <c r="A80" s="70" t="s">
        <v>338</v>
      </c>
      <c r="B80" s="65" t="s">
        <v>235</v>
      </c>
      <c r="C80" s="64"/>
      <c r="D80" s="64"/>
    </row>
    <row r="81" spans="1:4" s="63" customFormat="1" ht="65.25" hidden="1" customHeight="1" x14ac:dyDescent="0.25">
      <c r="A81" s="70" t="s">
        <v>236</v>
      </c>
      <c r="B81" s="65" t="s">
        <v>237</v>
      </c>
      <c r="C81" s="64">
        <f>C82</f>
        <v>0</v>
      </c>
      <c r="D81" s="64">
        <f>D82</f>
        <v>0</v>
      </c>
    </row>
    <row r="82" spans="1:4" s="63" customFormat="1" ht="69" hidden="1" customHeight="1" x14ac:dyDescent="0.25">
      <c r="A82" s="70" t="s">
        <v>339</v>
      </c>
      <c r="B82" s="65" t="s">
        <v>238</v>
      </c>
      <c r="C82" s="64"/>
      <c r="D82" s="64"/>
    </row>
    <row r="83" spans="1:4" s="63" customFormat="1" ht="39.75" hidden="1" customHeight="1" x14ac:dyDescent="0.25">
      <c r="A83" s="69" t="s">
        <v>166</v>
      </c>
      <c r="B83" s="6" t="s">
        <v>167</v>
      </c>
      <c r="C83" s="64">
        <f>C86+C97+C100+C85+C84+C96</f>
        <v>962756</v>
      </c>
      <c r="D83" s="64">
        <f>D86+D97+D100+D85+D84+D96</f>
        <v>960221</v>
      </c>
    </row>
    <row r="84" spans="1:4" s="63" customFormat="1" ht="69.75" hidden="1" customHeight="1" x14ac:dyDescent="0.25">
      <c r="A84" s="70" t="s">
        <v>61</v>
      </c>
      <c r="B84" s="65" t="s">
        <v>62</v>
      </c>
      <c r="C84" s="64">
        <v>3574</v>
      </c>
      <c r="D84" s="64">
        <v>3599</v>
      </c>
    </row>
    <row r="85" spans="1:4" s="63" customFormat="1" ht="39.75" hidden="1" customHeight="1" x14ac:dyDescent="0.25">
      <c r="A85" s="70" t="s">
        <v>44</v>
      </c>
      <c r="B85" s="65" t="s">
        <v>45</v>
      </c>
      <c r="C85" s="64">
        <v>748</v>
      </c>
      <c r="D85" s="64">
        <v>510</v>
      </c>
    </row>
    <row r="86" spans="1:4" s="63" customFormat="1" ht="105.75" hidden="1" customHeight="1" x14ac:dyDescent="0.25">
      <c r="A86" s="69" t="s">
        <v>168</v>
      </c>
      <c r="B86" s="6" t="s">
        <v>322</v>
      </c>
      <c r="C86" s="64">
        <f>C87+C92+C89+C91+C94+C95</f>
        <v>650401</v>
      </c>
      <c r="D86" s="64">
        <f>D87+D92+D89+D91+D94+D95</f>
        <v>651269</v>
      </c>
    </row>
    <row r="87" spans="1:4" s="63" customFormat="1" ht="87" hidden="1" customHeight="1" x14ac:dyDescent="0.25">
      <c r="A87" s="70" t="s">
        <v>169</v>
      </c>
      <c r="B87" s="65" t="s">
        <v>243</v>
      </c>
      <c r="C87" s="64">
        <f>C88</f>
        <v>490000</v>
      </c>
      <c r="D87" s="64">
        <f>D88</f>
        <v>490000</v>
      </c>
    </row>
    <row r="88" spans="1:4" s="66" customFormat="1" ht="87.75" hidden="1" customHeight="1" x14ac:dyDescent="0.25">
      <c r="A88" s="70" t="s">
        <v>340</v>
      </c>
      <c r="B88" s="65" t="s">
        <v>244</v>
      </c>
      <c r="C88" s="64">
        <v>490000</v>
      </c>
      <c r="D88" s="64">
        <v>490000</v>
      </c>
    </row>
    <row r="89" spans="1:4" s="63" customFormat="1" ht="83.25" hidden="1" customHeight="1" x14ac:dyDescent="0.25">
      <c r="A89" s="70" t="s">
        <v>216</v>
      </c>
      <c r="B89" s="65" t="s">
        <v>323</v>
      </c>
      <c r="C89" s="64">
        <f>C90</f>
        <v>50400</v>
      </c>
      <c r="D89" s="64">
        <f>D90</f>
        <v>50600</v>
      </c>
    </row>
    <row r="90" spans="1:4" s="63" customFormat="1" ht="83.25" hidden="1" customHeight="1" x14ac:dyDescent="0.25">
      <c r="A90" s="70" t="s">
        <v>217</v>
      </c>
      <c r="B90" s="65" t="s">
        <v>346</v>
      </c>
      <c r="C90" s="64">
        <v>50400</v>
      </c>
      <c r="D90" s="64">
        <v>50600</v>
      </c>
    </row>
    <row r="91" spans="1:4" s="63" customFormat="1" ht="83.25" hidden="1" customHeight="1" x14ac:dyDescent="0.25">
      <c r="A91" s="70" t="s">
        <v>345</v>
      </c>
      <c r="B91" s="65" t="s">
        <v>347</v>
      </c>
      <c r="C91" s="64"/>
      <c r="D91" s="64"/>
    </row>
    <row r="92" spans="1:4" s="63" customFormat="1" ht="99.75" hidden="1" customHeight="1" x14ac:dyDescent="0.25">
      <c r="A92" s="70" t="s">
        <v>170</v>
      </c>
      <c r="B92" s="65" t="s">
        <v>324</v>
      </c>
      <c r="C92" s="64">
        <f>C93</f>
        <v>4340</v>
      </c>
      <c r="D92" s="64">
        <f>D93</f>
        <v>4508</v>
      </c>
    </row>
    <row r="93" spans="1:4" s="63" customFormat="1" ht="79.5" hidden="1" customHeight="1" x14ac:dyDescent="0.25">
      <c r="A93" s="70" t="s">
        <v>206</v>
      </c>
      <c r="B93" s="65" t="s">
        <v>325</v>
      </c>
      <c r="C93" s="64">
        <v>4340</v>
      </c>
      <c r="D93" s="64">
        <v>4508</v>
      </c>
    </row>
    <row r="94" spans="1:4" s="63" customFormat="1" ht="39" hidden="1" customHeight="1" x14ac:dyDescent="0.25">
      <c r="A94" s="70" t="s">
        <v>19</v>
      </c>
      <c r="B94" s="65" t="s">
        <v>20</v>
      </c>
      <c r="C94" s="64">
        <v>88400</v>
      </c>
      <c r="D94" s="64">
        <v>88900</v>
      </c>
    </row>
    <row r="95" spans="1:4" s="63" customFormat="1" ht="81.75" hidden="1" customHeight="1" x14ac:dyDescent="0.25">
      <c r="A95" s="70" t="s">
        <v>67</v>
      </c>
      <c r="B95" s="65" t="s">
        <v>68</v>
      </c>
      <c r="C95" s="64">
        <v>17261</v>
      </c>
      <c r="D95" s="64">
        <v>17261</v>
      </c>
    </row>
    <row r="96" spans="1:4" s="63" customFormat="1" ht="96.75" hidden="1" customHeight="1" x14ac:dyDescent="0.25">
      <c r="A96" s="70" t="s">
        <v>348</v>
      </c>
      <c r="B96" s="65" t="s">
        <v>349</v>
      </c>
      <c r="C96" s="64">
        <v>109</v>
      </c>
      <c r="D96" s="64">
        <v>109</v>
      </c>
    </row>
    <row r="97" spans="1:4" s="63" customFormat="1" ht="45.75" hidden="1" customHeight="1" x14ac:dyDescent="0.25">
      <c r="A97" s="69" t="s">
        <v>171</v>
      </c>
      <c r="B97" s="6" t="s">
        <v>172</v>
      </c>
      <c r="C97" s="64">
        <f>C98</f>
        <v>0</v>
      </c>
      <c r="D97" s="64">
        <f>D98</f>
        <v>0</v>
      </c>
    </row>
    <row r="98" spans="1:4" s="63" customFormat="1" ht="62.25" hidden="1" customHeight="1" x14ac:dyDescent="0.25">
      <c r="A98" s="70" t="s">
        <v>173</v>
      </c>
      <c r="B98" s="65" t="s">
        <v>174</v>
      </c>
      <c r="C98" s="64">
        <f>C99</f>
        <v>0</v>
      </c>
      <c r="D98" s="64">
        <f>D99</f>
        <v>0</v>
      </c>
    </row>
    <row r="99" spans="1:4" s="63" customFormat="1" ht="60" hidden="1" customHeight="1" x14ac:dyDescent="0.25">
      <c r="A99" s="70" t="s">
        <v>207</v>
      </c>
      <c r="B99" s="65" t="s">
        <v>208</v>
      </c>
      <c r="C99" s="64"/>
      <c r="D99" s="64"/>
    </row>
    <row r="100" spans="1:4" s="63" customFormat="1" ht="96.75" hidden="1" customHeight="1" x14ac:dyDescent="0.25">
      <c r="A100" s="69" t="s">
        <v>264</v>
      </c>
      <c r="B100" s="6" t="s">
        <v>326</v>
      </c>
      <c r="C100" s="64">
        <f>C101+C102+C103+C104+C105+C106+C107+C108</f>
        <v>307924</v>
      </c>
      <c r="D100" s="64">
        <f>D101+D102+D103+D104+D105+D106+D107+D108</f>
        <v>304734</v>
      </c>
    </row>
    <row r="101" spans="1:4" s="63" customFormat="1" ht="48" hidden="1" customHeight="1" x14ac:dyDescent="0.25">
      <c r="A101" s="70" t="s">
        <v>462</v>
      </c>
      <c r="B101" s="65" t="s">
        <v>463</v>
      </c>
      <c r="C101" s="64">
        <v>7744</v>
      </c>
      <c r="D101" s="64">
        <v>7744</v>
      </c>
    </row>
    <row r="102" spans="1:4" s="63" customFormat="1" ht="102" hidden="1" customHeight="1" x14ac:dyDescent="0.25">
      <c r="A102" s="70" t="s">
        <v>265</v>
      </c>
      <c r="B102" s="65" t="s">
        <v>350</v>
      </c>
      <c r="C102" s="64">
        <v>27500</v>
      </c>
      <c r="D102" s="64">
        <v>27000</v>
      </c>
    </row>
    <row r="103" spans="1:4" s="63" customFormat="1" ht="102" hidden="1" customHeight="1" x14ac:dyDescent="0.25">
      <c r="A103" s="70" t="s">
        <v>265</v>
      </c>
      <c r="B103" s="65" t="s">
        <v>351</v>
      </c>
      <c r="C103" s="64"/>
      <c r="D103" s="64"/>
    </row>
    <row r="104" spans="1:4" s="63" customFormat="1" ht="33.75" hidden="1" customHeight="1" x14ac:dyDescent="0.25">
      <c r="A104" s="70" t="s">
        <v>352</v>
      </c>
      <c r="B104" s="65" t="s">
        <v>353</v>
      </c>
      <c r="C104" s="64">
        <v>36450</v>
      </c>
      <c r="D104" s="64">
        <v>36450</v>
      </c>
    </row>
    <row r="105" spans="1:4" s="63" customFormat="1" ht="42" hidden="1" customHeight="1" x14ac:dyDescent="0.25">
      <c r="A105" s="70" t="s">
        <v>354</v>
      </c>
      <c r="B105" s="65" t="s">
        <v>355</v>
      </c>
      <c r="C105" s="64"/>
      <c r="D105" s="64"/>
    </row>
    <row r="106" spans="1:4" s="63" customFormat="1" ht="42.75" hidden="1" customHeight="1" x14ac:dyDescent="0.25">
      <c r="A106" s="70" t="s">
        <v>356</v>
      </c>
      <c r="B106" s="65" t="s">
        <v>357</v>
      </c>
      <c r="C106" s="64">
        <v>230</v>
      </c>
      <c r="D106" s="64">
        <v>230</v>
      </c>
    </row>
    <row r="107" spans="1:4" s="63" customFormat="1" ht="30.75" hidden="1" customHeight="1" x14ac:dyDescent="0.25">
      <c r="A107" s="70" t="s">
        <v>448</v>
      </c>
      <c r="B107" s="65" t="s">
        <v>449</v>
      </c>
      <c r="C107" s="64">
        <v>106000</v>
      </c>
      <c r="D107" s="64">
        <v>103310</v>
      </c>
    </row>
    <row r="108" spans="1:4" s="63" customFormat="1" ht="51.75" hidden="1" customHeight="1" x14ac:dyDescent="0.25">
      <c r="A108" s="70" t="s">
        <v>448</v>
      </c>
      <c r="B108" s="65" t="s">
        <v>450</v>
      </c>
      <c r="C108" s="64">
        <v>130000</v>
      </c>
      <c r="D108" s="64">
        <v>130000</v>
      </c>
    </row>
    <row r="109" spans="1:4" s="63" customFormat="1" ht="22.5" hidden="1" customHeight="1" x14ac:dyDescent="0.25">
      <c r="A109" s="69" t="s">
        <v>175</v>
      </c>
      <c r="B109" s="6" t="s">
        <v>176</v>
      </c>
      <c r="C109" s="64">
        <f>C110</f>
        <v>5193</v>
      </c>
      <c r="D109" s="64">
        <f>D110</f>
        <v>5193</v>
      </c>
    </row>
    <row r="110" spans="1:4" s="63" customFormat="1" ht="26.25" hidden="1" customHeight="1" x14ac:dyDescent="0.25">
      <c r="A110" s="69" t="s">
        <v>177</v>
      </c>
      <c r="B110" s="6" t="s">
        <v>178</v>
      </c>
      <c r="C110" s="64">
        <v>5193</v>
      </c>
      <c r="D110" s="64">
        <v>5193</v>
      </c>
    </row>
    <row r="111" spans="1:4" s="63" customFormat="1" ht="42" hidden="1" customHeight="1" x14ac:dyDescent="0.25">
      <c r="A111" s="69" t="s">
        <v>179</v>
      </c>
      <c r="B111" s="6" t="s">
        <v>21</v>
      </c>
      <c r="C111" s="68">
        <f>C114+C116+C118+C112</f>
        <v>46591</v>
      </c>
      <c r="D111" s="68">
        <f>D114+D116+D118+D112</f>
        <v>48579</v>
      </c>
    </row>
    <row r="112" spans="1:4" s="63" customFormat="1" ht="42" hidden="1" customHeight="1" x14ac:dyDescent="0.25">
      <c r="A112" s="69" t="s">
        <v>358</v>
      </c>
      <c r="B112" s="6" t="s">
        <v>359</v>
      </c>
      <c r="C112" s="68">
        <f>C113</f>
        <v>35</v>
      </c>
      <c r="D112" s="68">
        <f>D113</f>
        <v>35</v>
      </c>
    </row>
    <row r="113" spans="1:4" s="63" customFormat="1" ht="42" hidden="1" customHeight="1" x14ac:dyDescent="0.25">
      <c r="A113" s="70" t="s">
        <v>360</v>
      </c>
      <c r="B113" s="65" t="s">
        <v>361</v>
      </c>
      <c r="C113" s="68">
        <v>35</v>
      </c>
      <c r="D113" s="68">
        <v>35</v>
      </c>
    </row>
    <row r="114" spans="1:4" s="66" customFormat="1" ht="33" hidden="1" customHeight="1" x14ac:dyDescent="0.25">
      <c r="A114" s="69" t="s">
        <v>327</v>
      </c>
      <c r="B114" s="6" t="s">
        <v>341</v>
      </c>
      <c r="C114" s="68">
        <f>C115</f>
        <v>18030</v>
      </c>
      <c r="D114" s="68">
        <f>D115</f>
        <v>18655</v>
      </c>
    </row>
    <row r="115" spans="1:4" s="63" customFormat="1" ht="42" hidden="1" customHeight="1" x14ac:dyDescent="0.25">
      <c r="A115" s="70" t="s">
        <v>328</v>
      </c>
      <c r="B115" s="65" t="s">
        <v>329</v>
      </c>
      <c r="C115" s="72">
        <v>18030</v>
      </c>
      <c r="D115" s="72">
        <v>18655</v>
      </c>
    </row>
    <row r="116" spans="1:4" s="63" customFormat="1" ht="42" hidden="1" customHeight="1" x14ac:dyDescent="0.25">
      <c r="A116" s="69" t="s">
        <v>46</v>
      </c>
      <c r="B116" s="6" t="s">
        <v>47</v>
      </c>
      <c r="C116" s="64">
        <f>C117</f>
        <v>7536</v>
      </c>
      <c r="D116" s="64">
        <f>D117</f>
        <v>7716</v>
      </c>
    </row>
    <row r="117" spans="1:4" s="66" customFormat="1" ht="43.5" hidden="1" customHeight="1" x14ac:dyDescent="0.25">
      <c r="A117" s="70" t="s">
        <v>48</v>
      </c>
      <c r="B117" s="65" t="s">
        <v>49</v>
      </c>
      <c r="C117" s="72">
        <v>7536</v>
      </c>
      <c r="D117" s="72">
        <v>7716</v>
      </c>
    </row>
    <row r="118" spans="1:4" s="66" customFormat="1" ht="43.5" hidden="1" customHeight="1" x14ac:dyDescent="0.25">
      <c r="A118" s="69" t="s">
        <v>63</v>
      </c>
      <c r="B118" s="6" t="s">
        <v>64</v>
      </c>
      <c r="C118" s="68">
        <f>C119</f>
        <v>20990</v>
      </c>
      <c r="D118" s="68">
        <f>D119</f>
        <v>22173</v>
      </c>
    </row>
    <row r="119" spans="1:4" s="66" customFormat="1" ht="43.5" hidden="1" customHeight="1" x14ac:dyDescent="0.25">
      <c r="A119" s="70" t="s">
        <v>65</v>
      </c>
      <c r="B119" s="65" t="s">
        <v>66</v>
      </c>
      <c r="C119" s="72">
        <v>20990</v>
      </c>
      <c r="D119" s="72">
        <v>22173</v>
      </c>
    </row>
    <row r="120" spans="1:4" s="63" customFormat="1" ht="51" hidden="1" customHeight="1" x14ac:dyDescent="0.25">
      <c r="A120" s="69" t="s">
        <v>180</v>
      </c>
      <c r="B120" s="6" t="s">
        <v>181</v>
      </c>
      <c r="C120" s="64">
        <f>C123+C121+C127+C132+C134</f>
        <v>188374</v>
      </c>
      <c r="D120" s="64">
        <f>D123+D121+D127+D132+D134</f>
        <v>187877</v>
      </c>
    </row>
    <row r="121" spans="1:4" s="63" customFormat="1" ht="28.5" hidden="1" customHeight="1" x14ac:dyDescent="0.25">
      <c r="A121" s="69" t="s">
        <v>218</v>
      </c>
      <c r="B121" s="6" t="s">
        <v>219</v>
      </c>
      <c r="C121" s="64">
        <f>C122</f>
        <v>4306</v>
      </c>
      <c r="D121" s="64">
        <f>D122</f>
        <v>3806</v>
      </c>
    </row>
    <row r="122" spans="1:4" s="63" customFormat="1" ht="36.75" hidden="1" customHeight="1" x14ac:dyDescent="0.25">
      <c r="A122" s="70" t="s">
        <v>220</v>
      </c>
      <c r="B122" s="65" t="s">
        <v>239</v>
      </c>
      <c r="C122" s="72">
        <v>4306</v>
      </c>
      <c r="D122" s="72">
        <v>3806</v>
      </c>
    </row>
    <row r="123" spans="1:4" s="63" customFormat="1" ht="95.25" hidden="1" customHeight="1" x14ac:dyDescent="0.25">
      <c r="A123" s="69" t="s">
        <v>182</v>
      </c>
      <c r="B123" s="6" t="s">
        <v>26</v>
      </c>
      <c r="C123" s="64">
        <f>C124+C126</f>
        <v>22068</v>
      </c>
      <c r="D123" s="64">
        <f>D124+D126</f>
        <v>22071</v>
      </c>
    </row>
    <row r="124" spans="1:4" s="63" customFormat="1" ht="93.75" hidden="1" customHeight="1" x14ac:dyDescent="0.25">
      <c r="A124" s="70" t="s">
        <v>342</v>
      </c>
      <c r="B124" s="65" t="s">
        <v>28</v>
      </c>
      <c r="C124" s="64">
        <f>C125</f>
        <v>22000</v>
      </c>
      <c r="D124" s="64">
        <f>D125</f>
        <v>22000</v>
      </c>
    </row>
    <row r="125" spans="1:4" s="63" customFormat="1" ht="106.5" hidden="1" customHeight="1" x14ac:dyDescent="0.25">
      <c r="A125" s="70" t="s">
        <v>343</v>
      </c>
      <c r="B125" s="65" t="s">
        <v>73</v>
      </c>
      <c r="C125" s="64">
        <v>22000</v>
      </c>
      <c r="D125" s="64">
        <v>22000</v>
      </c>
    </row>
    <row r="126" spans="1:4" s="63" customFormat="1" ht="106.5" hidden="1" customHeight="1" x14ac:dyDescent="0.25">
      <c r="A126" s="70" t="s">
        <v>29</v>
      </c>
      <c r="B126" s="65" t="s">
        <v>30</v>
      </c>
      <c r="C126" s="64">
        <v>68</v>
      </c>
      <c r="D126" s="64">
        <v>71</v>
      </c>
    </row>
    <row r="127" spans="1:4" s="63" customFormat="1" ht="48" hidden="1" customHeight="1" x14ac:dyDescent="0.25">
      <c r="A127" s="69" t="s">
        <v>271</v>
      </c>
      <c r="B127" s="6" t="s">
        <v>27</v>
      </c>
      <c r="C127" s="68">
        <f>C128+C130</f>
        <v>60000</v>
      </c>
      <c r="D127" s="68">
        <f>D128+D130</f>
        <v>60000</v>
      </c>
    </row>
    <row r="128" spans="1:4" s="63" customFormat="1" ht="43.5" hidden="1" customHeight="1" x14ac:dyDescent="0.25">
      <c r="A128" s="70" t="s">
        <v>272</v>
      </c>
      <c r="B128" s="65" t="s">
        <v>245</v>
      </c>
      <c r="C128" s="64">
        <f>C129</f>
        <v>60000</v>
      </c>
      <c r="D128" s="64">
        <f>D129</f>
        <v>60000</v>
      </c>
    </row>
    <row r="129" spans="1:4" s="63" customFormat="1" ht="69.75" hidden="1" customHeight="1" x14ac:dyDescent="0.25">
      <c r="A129" s="70" t="s">
        <v>273</v>
      </c>
      <c r="B129" s="65" t="s">
        <v>246</v>
      </c>
      <c r="C129" s="64">
        <v>60000</v>
      </c>
      <c r="D129" s="64">
        <v>60000</v>
      </c>
    </row>
    <row r="130" spans="1:4" s="63" customFormat="1" ht="65.25" hidden="1" customHeight="1" x14ac:dyDescent="0.25">
      <c r="A130" s="70" t="s">
        <v>274</v>
      </c>
      <c r="B130" s="65" t="s">
        <v>74</v>
      </c>
      <c r="C130" s="64">
        <f>C131</f>
        <v>0</v>
      </c>
      <c r="D130" s="64">
        <f>D131</f>
        <v>0</v>
      </c>
    </row>
    <row r="131" spans="1:4" s="63" customFormat="1" ht="63" hidden="1" customHeight="1" x14ac:dyDescent="0.25">
      <c r="A131" s="70" t="s">
        <v>275</v>
      </c>
      <c r="B131" s="65" t="s">
        <v>75</v>
      </c>
      <c r="C131" s="64"/>
      <c r="D131" s="64"/>
    </row>
    <row r="132" spans="1:4" s="63" customFormat="1" ht="63" hidden="1" customHeight="1" x14ac:dyDescent="0.25">
      <c r="A132" s="69" t="s">
        <v>50</v>
      </c>
      <c r="B132" s="6" t="s">
        <v>52</v>
      </c>
      <c r="C132" s="68">
        <f>C133</f>
        <v>22000</v>
      </c>
      <c r="D132" s="68">
        <f>D133</f>
        <v>22000</v>
      </c>
    </row>
    <row r="133" spans="1:4" s="63" customFormat="1" ht="63" hidden="1" customHeight="1" x14ac:dyDescent="0.25">
      <c r="A133" s="70" t="s">
        <v>53</v>
      </c>
      <c r="B133" s="65" t="s">
        <v>54</v>
      </c>
      <c r="C133" s="64">
        <v>22000</v>
      </c>
      <c r="D133" s="64">
        <v>22000</v>
      </c>
    </row>
    <row r="134" spans="1:4" s="63" customFormat="1" ht="63" hidden="1" customHeight="1" x14ac:dyDescent="0.25">
      <c r="A134" s="70" t="s">
        <v>362</v>
      </c>
      <c r="B134" s="65" t="s">
        <v>363</v>
      </c>
      <c r="C134" s="64">
        <v>80000</v>
      </c>
      <c r="D134" s="64">
        <v>80000</v>
      </c>
    </row>
    <row r="135" spans="1:4" s="63" customFormat="1" ht="27" hidden="1" customHeight="1" x14ac:dyDescent="0.25">
      <c r="A135" s="69" t="s">
        <v>183</v>
      </c>
      <c r="B135" s="6" t="s">
        <v>184</v>
      </c>
      <c r="C135" s="64">
        <f>SUM(C136:C166)</f>
        <v>210835</v>
      </c>
      <c r="D135" s="64">
        <f>SUM(D136:D166)</f>
        <v>211623</v>
      </c>
    </row>
    <row r="136" spans="1:4" s="63" customFormat="1" ht="81" hidden="1" customHeight="1" x14ac:dyDescent="0.25">
      <c r="A136" s="70" t="s">
        <v>364</v>
      </c>
      <c r="B136" s="65" t="s">
        <v>382</v>
      </c>
      <c r="C136" s="68">
        <v>98</v>
      </c>
      <c r="D136" s="68">
        <v>101</v>
      </c>
    </row>
    <row r="137" spans="1:4" s="63" customFormat="1" ht="99.75" hidden="1" customHeight="1" x14ac:dyDescent="0.25">
      <c r="A137" s="70" t="s">
        <v>365</v>
      </c>
      <c r="B137" s="65" t="s">
        <v>383</v>
      </c>
      <c r="C137" s="64">
        <v>3929</v>
      </c>
      <c r="D137" s="64">
        <v>4047</v>
      </c>
    </row>
    <row r="138" spans="1:4" s="63" customFormat="1" ht="82.5" hidden="1" customHeight="1" x14ac:dyDescent="0.25">
      <c r="A138" s="70" t="s">
        <v>366</v>
      </c>
      <c r="B138" s="65" t="s">
        <v>384</v>
      </c>
      <c r="C138" s="64">
        <v>344</v>
      </c>
      <c r="D138" s="64">
        <v>344</v>
      </c>
    </row>
    <row r="139" spans="1:4" s="63" customFormat="1" ht="64.5" hidden="1" customHeight="1" x14ac:dyDescent="0.25">
      <c r="A139" s="70" t="s">
        <v>367</v>
      </c>
      <c r="B139" s="65" t="s">
        <v>385</v>
      </c>
      <c r="C139" s="64">
        <v>118</v>
      </c>
      <c r="D139" s="64">
        <v>107</v>
      </c>
    </row>
    <row r="140" spans="1:4" s="63" customFormat="1" ht="64.5" hidden="1" customHeight="1" x14ac:dyDescent="0.25">
      <c r="A140" s="70" t="s">
        <v>428</v>
      </c>
      <c r="B140" s="65" t="s">
        <v>429</v>
      </c>
      <c r="C140" s="64">
        <v>300</v>
      </c>
      <c r="D140" s="64">
        <v>309</v>
      </c>
    </row>
    <row r="141" spans="1:4" s="63" customFormat="1" ht="64.5" hidden="1" customHeight="1" x14ac:dyDescent="0.25">
      <c r="A141" s="70" t="s">
        <v>453</v>
      </c>
      <c r="B141" s="65" t="s">
        <v>454</v>
      </c>
      <c r="C141" s="64">
        <v>23</v>
      </c>
      <c r="D141" s="64">
        <v>16</v>
      </c>
    </row>
    <row r="142" spans="1:4" s="63" customFormat="1" ht="64.5" hidden="1" customHeight="1" x14ac:dyDescent="0.25">
      <c r="A142" s="70" t="s">
        <v>430</v>
      </c>
      <c r="B142" s="65" t="s">
        <v>431</v>
      </c>
      <c r="C142" s="64">
        <v>18</v>
      </c>
      <c r="D142" s="64">
        <v>18</v>
      </c>
    </row>
    <row r="143" spans="1:4" s="63" customFormat="1" ht="64.5" hidden="1" customHeight="1" x14ac:dyDescent="0.25">
      <c r="A143" s="70" t="s">
        <v>432</v>
      </c>
      <c r="B143" s="65" t="s">
        <v>433</v>
      </c>
      <c r="C143" s="64">
        <v>9</v>
      </c>
      <c r="D143" s="64">
        <v>9</v>
      </c>
    </row>
    <row r="144" spans="1:4" s="63" customFormat="1" ht="81" hidden="1" customHeight="1" x14ac:dyDescent="0.25">
      <c r="A144" s="70" t="s">
        <v>368</v>
      </c>
      <c r="B144" s="65" t="s">
        <v>386</v>
      </c>
      <c r="C144" s="64"/>
      <c r="D144" s="64"/>
    </row>
    <row r="145" spans="1:4" s="63" customFormat="1" ht="81" hidden="1" customHeight="1" x14ac:dyDescent="0.25">
      <c r="A145" s="70" t="s">
        <v>434</v>
      </c>
      <c r="B145" s="65" t="s">
        <v>435</v>
      </c>
      <c r="C145" s="64">
        <v>170</v>
      </c>
      <c r="D145" s="64">
        <v>175</v>
      </c>
    </row>
    <row r="146" spans="1:4" s="63" customFormat="1" ht="81" hidden="1" customHeight="1" x14ac:dyDescent="0.25">
      <c r="A146" s="70" t="s">
        <v>436</v>
      </c>
      <c r="B146" s="65" t="s">
        <v>437</v>
      </c>
      <c r="C146" s="64">
        <v>3827</v>
      </c>
      <c r="D146" s="64">
        <v>3945</v>
      </c>
    </row>
    <row r="147" spans="1:4" s="63" customFormat="1" ht="81" hidden="1" customHeight="1" x14ac:dyDescent="0.25">
      <c r="A147" s="70" t="s">
        <v>438</v>
      </c>
      <c r="B147" s="65" t="s">
        <v>439</v>
      </c>
      <c r="C147" s="64">
        <v>531</v>
      </c>
      <c r="D147" s="64">
        <v>548</v>
      </c>
    </row>
    <row r="148" spans="1:4" s="63" customFormat="1" ht="98.25" hidden="1" customHeight="1" x14ac:dyDescent="0.25">
      <c r="A148" s="70" t="s">
        <v>369</v>
      </c>
      <c r="B148" s="65" t="s">
        <v>387</v>
      </c>
      <c r="C148" s="64">
        <v>56</v>
      </c>
      <c r="D148" s="64">
        <v>56</v>
      </c>
    </row>
    <row r="149" spans="1:4" s="63" customFormat="1" ht="213.75" hidden="1" customHeight="1" x14ac:dyDescent="0.25">
      <c r="A149" s="70" t="s">
        <v>370</v>
      </c>
      <c r="B149" s="65" t="s">
        <v>399</v>
      </c>
      <c r="C149" s="64">
        <v>23</v>
      </c>
      <c r="D149" s="64">
        <v>28</v>
      </c>
    </row>
    <row r="150" spans="1:4" s="63" customFormat="1" ht="100.5" hidden="1" customHeight="1" x14ac:dyDescent="0.25">
      <c r="A150" s="70" t="s">
        <v>440</v>
      </c>
      <c r="B150" s="65" t="s">
        <v>441</v>
      </c>
      <c r="C150" s="64">
        <v>203</v>
      </c>
      <c r="D150" s="64">
        <v>209</v>
      </c>
    </row>
    <row r="151" spans="1:4" s="63" customFormat="1" ht="79.5" hidden="1" customHeight="1" x14ac:dyDescent="0.25">
      <c r="A151" s="70" t="s">
        <v>371</v>
      </c>
      <c r="B151" s="65" t="s">
        <v>388</v>
      </c>
      <c r="C151" s="64">
        <v>3263</v>
      </c>
      <c r="D151" s="64">
        <v>3313</v>
      </c>
    </row>
    <row r="152" spans="1:4" s="63" customFormat="1" ht="63.75" hidden="1" customHeight="1" x14ac:dyDescent="0.25">
      <c r="A152" s="70" t="s">
        <v>372</v>
      </c>
      <c r="B152" s="65" t="s">
        <v>389</v>
      </c>
      <c r="C152" s="64">
        <v>22</v>
      </c>
      <c r="D152" s="64">
        <v>22</v>
      </c>
    </row>
    <row r="153" spans="1:4" s="63" customFormat="1" ht="80.25" hidden="1" customHeight="1" x14ac:dyDescent="0.25">
      <c r="A153" s="70" t="s">
        <v>373</v>
      </c>
      <c r="B153" s="65" t="s">
        <v>390</v>
      </c>
      <c r="C153" s="64">
        <v>10308</v>
      </c>
      <c r="D153" s="64">
        <v>10624</v>
      </c>
    </row>
    <row r="154" spans="1:4" s="63" customFormat="1" ht="80.25" hidden="1" customHeight="1" x14ac:dyDescent="0.25">
      <c r="A154" s="70" t="s">
        <v>455</v>
      </c>
      <c r="B154" s="65" t="s">
        <v>456</v>
      </c>
      <c r="C154" s="64">
        <v>42</v>
      </c>
      <c r="D154" s="64">
        <v>43</v>
      </c>
    </row>
    <row r="155" spans="1:4" s="63" customFormat="1" ht="63.75" hidden="1" customHeight="1" x14ac:dyDescent="0.25">
      <c r="A155" s="70" t="s">
        <v>374</v>
      </c>
      <c r="B155" s="65" t="s">
        <v>391</v>
      </c>
      <c r="C155" s="64">
        <v>171138</v>
      </c>
      <c r="D155" s="64">
        <v>171290</v>
      </c>
    </row>
    <row r="156" spans="1:4" s="63" customFormat="1" ht="84" hidden="1" customHeight="1" x14ac:dyDescent="0.25">
      <c r="A156" s="70" t="s">
        <v>375</v>
      </c>
      <c r="B156" s="65" t="s">
        <v>392</v>
      </c>
      <c r="C156" s="64">
        <v>12908</v>
      </c>
      <c r="D156" s="64">
        <v>12880</v>
      </c>
    </row>
    <row r="157" spans="1:4" s="63" customFormat="1" ht="75.75" hidden="1" customHeight="1" x14ac:dyDescent="0.25">
      <c r="A157" s="70" t="s">
        <v>376</v>
      </c>
      <c r="B157" s="65" t="s">
        <v>393</v>
      </c>
      <c r="C157" s="68">
        <v>1577</v>
      </c>
      <c r="D157" s="68">
        <v>1620</v>
      </c>
    </row>
    <row r="158" spans="1:4" s="63" customFormat="1" ht="63.75" hidden="1" customHeight="1" x14ac:dyDescent="0.25">
      <c r="A158" s="70" t="s">
        <v>377</v>
      </c>
      <c r="B158" s="65" t="s">
        <v>394</v>
      </c>
      <c r="C158" s="64">
        <v>47</v>
      </c>
      <c r="D158" s="64">
        <v>47</v>
      </c>
    </row>
    <row r="159" spans="1:4" s="63" customFormat="1" ht="78.75" hidden="1" customHeight="1" x14ac:dyDescent="0.25">
      <c r="A159" s="70" t="s">
        <v>442</v>
      </c>
      <c r="B159" s="65" t="s">
        <v>443</v>
      </c>
      <c r="C159" s="64">
        <v>994</v>
      </c>
      <c r="D159" s="64">
        <v>983</v>
      </c>
    </row>
    <row r="160" spans="1:4" s="63" customFormat="1" ht="89.25" hidden="1" customHeight="1" x14ac:dyDescent="0.25">
      <c r="A160" s="70" t="s">
        <v>378</v>
      </c>
      <c r="B160" s="65" t="s">
        <v>395</v>
      </c>
      <c r="C160" s="64">
        <v>108</v>
      </c>
      <c r="D160" s="64">
        <v>108</v>
      </c>
    </row>
    <row r="161" spans="1:10" s="63" customFormat="1" ht="138.75" hidden="1" customHeight="1" x14ac:dyDescent="0.25">
      <c r="A161" s="70" t="s">
        <v>379</v>
      </c>
      <c r="B161" s="65" t="s">
        <v>396</v>
      </c>
      <c r="C161" s="64"/>
      <c r="D161" s="64"/>
    </row>
    <row r="162" spans="1:10" s="63" customFormat="1" ht="151.5" hidden="1" customHeight="1" x14ac:dyDescent="0.25">
      <c r="A162" s="70" t="s">
        <v>444</v>
      </c>
      <c r="B162" s="65" t="s">
        <v>445</v>
      </c>
      <c r="C162" s="64">
        <v>19</v>
      </c>
      <c r="D162" s="64">
        <v>12</v>
      </c>
    </row>
    <row r="163" spans="1:10" s="63" customFormat="1" ht="96" hidden="1" customHeight="1" x14ac:dyDescent="0.25">
      <c r="A163" s="70" t="s">
        <v>446</v>
      </c>
      <c r="B163" s="65" t="s">
        <v>447</v>
      </c>
      <c r="C163" s="64"/>
      <c r="D163" s="64"/>
    </row>
    <row r="164" spans="1:10" s="63" customFormat="1" ht="85.5" hidden="1" customHeight="1" x14ac:dyDescent="0.25">
      <c r="A164" s="70" t="s">
        <v>457</v>
      </c>
      <c r="B164" s="65" t="s">
        <v>458</v>
      </c>
      <c r="C164" s="64">
        <v>100</v>
      </c>
      <c r="D164" s="64">
        <v>77</v>
      </c>
    </row>
    <row r="165" spans="1:10" s="63" customFormat="1" ht="97.5" hidden="1" customHeight="1" x14ac:dyDescent="0.25">
      <c r="A165" s="70" t="s">
        <v>380</v>
      </c>
      <c r="B165" s="65" t="s">
        <v>397</v>
      </c>
      <c r="C165" s="64">
        <v>480</v>
      </c>
      <c r="D165" s="64">
        <v>512</v>
      </c>
    </row>
    <row r="166" spans="1:10" s="63" customFormat="1" ht="65.25" hidden="1" customHeight="1" x14ac:dyDescent="0.25">
      <c r="A166" s="70" t="s">
        <v>381</v>
      </c>
      <c r="B166" s="65" t="s">
        <v>398</v>
      </c>
      <c r="C166" s="64">
        <v>180</v>
      </c>
      <c r="D166" s="64">
        <v>180</v>
      </c>
    </row>
    <row r="167" spans="1:10" s="63" customFormat="1" ht="23.25" hidden="1" customHeight="1" x14ac:dyDescent="0.25">
      <c r="A167" s="69" t="s">
        <v>185</v>
      </c>
      <c r="B167" s="6" t="s">
        <v>186</v>
      </c>
      <c r="C167" s="64">
        <f>C168</f>
        <v>0</v>
      </c>
      <c r="D167" s="64">
        <f>D168</f>
        <v>0</v>
      </c>
    </row>
    <row r="168" spans="1:10" s="63" customFormat="1" ht="27" hidden="1" customHeight="1" x14ac:dyDescent="0.25">
      <c r="A168" s="69" t="s">
        <v>187</v>
      </c>
      <c r="B168" s="6" t="s">
        <v>188</v>
      </c>
      <c r="C168" s="64">
        <f>C169</f>
        <v>0</v>
      </c>
      <c r="D168" s="64">
        <f>D169</f>
        <v>0</v>
      </c>
    </row>
    <row r="169" spans="1:10" s="66" customFormat="1" ht="21" hidden="1" customHeight="1" x14ac:dyDescent="0.25">
      <c r="A169" s="71" t="s">
        <v>209</v>
      </c>
      <c r="B169" s="67" t="s">
        <v>210</v>
      </c>
      <c r="C169" s="64"/>
      <c r="D169" s="64"/>
    </row>
    <row r="170" spans="1:10" ht="23.25" hidden="1" customHeight="1" x14ac:dyDescent="0.25">
      <c r="A170" s="11"/>
      <c r="B170" s="1" t="s">
        <v>270</v>
      </c>
      <c r="C170" s="5">
        <f>C12</f>
        <v>14046564</v>
      </c>
      <c r="D170" s="5">
        <f>D12</f>
        <v>15100090</v>
      </c>
    </row>
    <row r="171" spans="1:10" ht="24.75" customHeight="1" x14ac:dyDescent="0.25">
      <c r="A171" s="11" t="s">
        <v>415</v>
      </c>
      <c r="B171" s="8" t="s">
        <v>414</v>
      </c>
      <c r="C171" s="18">
        <f>C172+C297</f>
        <v>20794129.563040003</v>
      </c>
      <c r="D171" s="18">
        <f>D172+D297</f>
        <v>17702683.869380001</v>
      </c>
      <c r="J171" s="24">
        <v>-604772.00000000373</v>
      </c>
    </row>
    <row r="172" spans="1:10" ht="42" customHeight="1" x14ac:dyDescent="0.25">
      <c r="A172" s="11" t="s">
        <v>240</v>
      </c>
      <c r="B172" s="8" t="s">
        <v>0</v>
      </c>
      <c r="C172" s="18">
        <f>C174</f>
        <v>20794129.563040003</v>
      </c>
      <c r="D172" s="18">
        <f>D174</f>
        <v>17702683.869380001</v>
      </c>
    </row>
    <row r="173" spans="1:10" ht="24.75" customHeight="1" x14ac:dyDescent="0.25">
      <c r="A173" s="11"/>
      <c r="B173" s="8" t="s">
        <v>38</v>
      </c>
      <c r="C173" s="10"/>
      <c r="D173" s="10"/>
    </row>
    <row r="174" spans="1:10" ht="44.25" customHeight="1" x14ac:dyDescent="0.25">
      <c r="A174" s="12" t="s">
        <v>240</v>
      </c>
      <c r="B174" s="6" t="s">
        <v>241</v>
      </c>
      <c r="C174" s="15">
        <f>C175+C283+C291</f>
        <v>20794129.563040003</v>
      </c>
      <c r="D174" s="15">
        <f>D175+D283+D291</f>
        <v>17702683.869380001</v>
      </c>
    </row>
    <row r="175" spans="1:10" ht="42.75" customHeight="1" x14ac:dyDescent="0.25">
      <c r="A175" s="11" t="s">
        <v>55</v>
      </c>
      <c r="B175" s="8" t="s">
        <v>40</v>
      </c>
      <c r="C175" s="18">
        <f>C176+C177+C178+C179+C180+C184+C185+C189+C190+C192+C208+C253+C254+C256+C257+C259+C258+C262+C264+C269+C276+C277+C278+C279+C280+C281+C282</f>
        <v>10183408.463040002</v>
      </c>
      <c r="D175" s="18">
        <f>D176+D177+D178+D179+D180+D184+D185+D189+D190+D192+D208+D253+D254+D256+D257+D259+D258+D262+D264+D269+D276+D277+D278+D279+D280+D281+D282</f>
        <v>6378413.0693800002</v>
      </c>
    </row>
    <row r="176" spans="1:10" s="27" customFormat="1" ht="92.25" hidden="1" customHeight="1" x14ac:dyDescent="0.3">
      <c r="A176" s="27">
        <v>11</v>
      </c>
      <c r="B176" s="74" t="s">
        <v>401</v>
      </c>
      <c r="C176" s="75">
        <v>71162</v>
      </c>
      <c r="D176" s="75">
        <v>73049</v>
      </c>
    </row>
    <row r="177" spans="1:4" s="27" customFormat="1" ht="57.75" hidden="1" customHeight="1" x14ac:dyDescent="0.3">
      <c r="A177" s="27">
        <v>9</v>
      </c>
      <c r="B177" s="74" t="s">
        <v>471</v>
      </c>
      <c r="C177" s="75">
        <v>15168.2</v>
      </c>
      <c r="D177" s="75">
        <v>15275.3</v>
      </c>
    </row>
    <row r="178" spans="1:4" s="27" customFormat="1" ht="57" hidden="1" customHeight="1" x14ac:dyDescent="0.3">
      <c r="A178" s="27">
        <v>6</v>
      </c>
      <c r="B178" s="74" t="s">
        <v>69</v>
      </c>
      <c r="C178" s="75">
        <v>68551.3</v>
      </c>
      <c r="D178" s="75">
        <v>71293.399999999994</v>
      </c>
    </row>
    <row r="179" spans="1:4" s="27" customFormat="1" ht="79.5" hidden="1" customHeight="1" x14ac:dyDescent="0.3">
      <c r="A179" s="27">
        <v>8</v>
      </c>
      <c r="B179" s="74" t="s">
        <v>472</v>
      </c>
      <c r="C179" s="75">
        <v>557501.4</v>
      </c>
      <c r="D179" s="75">
        <v>550127.9</v>
      </c>
    </row>
    <row r="180" spans="1:4" s="27" customFormat="1" ht="66" hidden="1" customHeight="1" x14ac:dyDescent="0.3">
      <c r="A180" s="27">
        <v>7</v>
      </c>
      <c r="B180" s="74" t="s">
        <v>402</v>
      </c>
      <c r="C180" s="75">
        <v>600</v>
      </c>
      <c r="D180" s="75">
        <v>600</v>
      </c>
    </row>
    <row r="181" spans="1:4" s="27" customFormat="1" ht="66" hidden="1" customHeight="1" x14ac:dyDescent="0.3">
      <c r="B181" s="74" t="s">
        <v>402</v>
      </c>
      <c r="C181" s="75"/>
    </row>
    <row r="182" spans="1:4" s="27" customFormat="1" ht="66" hidden="1" customHeight="1" x14ac:dyDescent="0.3">
      <c r="B182" s="74" t="s">
        <v>402</v>
      </c>
      <c r="C182" s="75"/>
    </row>
    <row r="183" spans="1:4" s="27" customFormat="1" ht="79.5" hidden="1" customHeight="1" x14ac:dyDescent="0.3">
      <c r="B183" s="74" t="s">
        <v>521</v>
      </c>
      <c r="C183" s="76"/>
    </row>
    <row r="184" spans="1:4" s="27" customFormat="1" ht="95.25" hidden="1" customHeight="1" x14ac:dyDescent="0.3">
      <c r="A184" s="27">
        <v>16</v>
      </c>
      <c r="B184" s="74" t="s">
        <v>473</v>
      </c>
      <c r="C184" s="77">
        <v>29708.818200000002</v>
      </c>
      <c r="D184" s="77">
        <v>30624.324540000001</v>
      </c>
    </row>
    <row r="185" spans="1:4" s="78" customFormat="1" ht="75" hidden="1" customHeight="1" x14ac:dyDescent="0.3">
      <c r="A185" s="78">
        <v>53</v>
      </c>
      <c r="B185" s="79" t="s">
        <v>403</v>
      </c>
      <c r="C185" s="80">
        <f>C187+C188</f>
        <v>245511.7</v>
      </c>
      <c r="D185" s="80">
        <f>D187+D188</f>
        <v>0</v>
      </c>
    </row>
    <row r="186" spans="1:4" s="81" customFormat="1" ht="22.5" hidden="1" customHeight="1" x14ac:dyDescent="0.3">
      <c r="B186" s="82" t="s">
        <v>474</v>
      </c>
      <c r="C186" s="84"/>
      <c r="D186" s="85"/>
    </row>
    <row r="187" spans="1:4" s="81" customFormat="1" ht="75" hidden="1" customHeight="1" x14ac:dyDescent="0.3">
      <c r="B187" s="82" t="s">
        <v>403</v>
      </c>
      <c r="C187" s="83">
        <v>245511.7</v>
      </c>
      <c r="D187" s="85"/>
    </row>
    <row r="188" spans="1:4" s="81" customFormat="1" ht="96.75" hidden="1" customHeight="1" x14ac:dyDescent="0.3">
      <c r="B188" s="82" t="s">
        <v>475</v>
      </c>
      <c r="C188" s="84"/>
      <c r="D188" s="85"/>
    </row>
    <row r="189" spans="1:4" s="78" customFormat="1" ht="81" hidden="1" customHeight="1" x14ac:dyDescent="0.3">
      <c r="A189" s="78">
        <v>39</v>
      </c>
      <c r="B189" s="79" t="s">
        <v>476</v>
      </c>
      <c r="C189" s="80">
        <v>1595760</v>
      </c>
      <c r="D189" s="80">
        <v>1777719</v>
      </c>
    </row>
    <row r="190" spans="1:4" s="78" customFormat="1" ht="82.5" hidden="1" customHeight="1" x14ac:dyDescent="0.3">
      <c r="A190" s="78">
        <v>40</v>
      </c>
      <c r="B190" s="79" t="s">
        <v>477</v>
      </c>
      <c r="C190" s="80">
        <v>720000</v>
      </c>
      <c r="D190" s="80">
        <v>456899.4</v>
      </c>
    </row>
    <row r="191" spans="1:4" s="27" customFormat="1" ht="90" hidden="1" customHeight="1" x14ac:dyDescent="0.3">
      <c r="B191" s="74" t="s">
        <v>522</v>
      </c>
      <c r="C191" s="86"/>
      <c r="D191" s="87"/>
    </row>
    <row r="192" spans="1:4" s="27" customFormat="1" ht="78.75" hidden="1" customHeight="1" x14ac:dyDescent="0.3">
      <c r="A192" s="27">
        <v>49</v>
      </c>
      <c r="B192" s="74" t="s">
        <v>478</v>
      </c>
      <c r="C192" s="88">
        <v>306642</v>
      </c>
      <c r="D192" s="88">
        <v>154684.6</v>
      </c>
    </row>
    <row r="193" spans="1:4" s="27" customFormat="1" ht="90" hidden="1" customHeight="1" x14ac:dyDescent="0.3">
      <c r="B193" s="74" t="s">
        <v>523</v>
      </c>
      <c r="C193" s="75"/>
      <c r="D193" s="87"/>
    </row>
    <row r="194" spans="1:4" s="27" customFormat="1" ht="90" hidden="1" customHeight="1" x14ac:dyDescent="0.3">
      <c r="B194" s="74" t="s">
        <v>524</v>
      </c>
      <c r="C194" s="86"/>
      <c r="D194" s="87"/>
    </row>
    <row r="195" spans="1:4" s="27" customFormat="1" ht="117" hidden="1" customHeight="1" x14ac:dyDescent="0.3">
      <c r="B195" s="74" t="s">
        <v>525</v>
      </c>
      <c r="C195" s="86"/>
      <c r="D195" s="87"/>
    </row>
    <row r="196" spans="1:4" s="27" customFormat="1" ht="78" hidden="1" customHeight="1" x14ac:dyDescent="0.3">
      <c r="B196" s="74" t="s">
        <v>526</v>
      </c>
      <c r="C196" s="75"/>
      <c r="D196" s="87"/>
    </row>
    <row r="197" spans="1:4" s="89" customFormat="1" ht="21.75" hidden="1" customHeight="1" x14ac:dyDescent="0.3">
      <c r="B197" s="90" t="s">
        <v>527</v>
      </c>
      <c r="C197" s="86"/>
      <c r="D197" s="92"/>
    </row>
    <row r="198" spans="1:4" s="89" customFormat="1" ht="21.75" hidden="1" customHeight="1" x14ac:dyDescent="0.3">
      <c r="B198" s="90" t="s">
        <v>528</v>
      </c>
      <c r="C198" s="91"/>
      <c r="D198" s="92"/>
    </row>
    <row r="199" spans="1:4" s="89" customFormat="1" ht="21.75" hidden="1" customHeight="1" x14ac:dyDescent="0.3">
      <c r="B199" s="90" t="s">
        <v>529</v>
      </c>
      <c r="C199" s="91"/>
      <c r="D199" s="92"/>
    </row>
    <row r="200" spans="1:4" s="89" customFormat="1" ht="55.5" hidden="1" customHeight="1" x14ac:dyDescent="0.3">
      <c r="A200" s="89">
        <v>57</v>
      </c>
      <c r="B200" s="74" t="s">
        <v>530</v>
      </c>
      <c r="C200" s="75"/>
      <c r="D200" s="92"/>
    </row>
    <row r="201" spans="1:4" s="89" customFormat="1" ht="21.75" hidden="1" customHeight="1" x14ac:dyDescent="0.3">
      <c r="B201" s="90" t="s">
        <v>38</v>
      </c>
      <c r="C201" s="86"/>
      <c r="D201" s="92"/>
    </row>
    <row r="202" spans="1:4" s="89" customFormat="1" ht="21.75" hidden="1" customHeight="1" x14ac:dyDescent="0.3">
      <c r="B202" s="90" t="s">
        <v>531</v>
      </c>
      <c r="C202" s="86"/>
      <c r="D202" s="92"/>
    </row>
    <row r="203" spans="1:4" s="89" customFormat="1" ht="21.75" hidden="1" customHeight="1" x14ac:dyDescent="0.3">
      <c r="B203" s="90" t="s">
        <v>532</v>
      </c>
      <c r="C203" s="86"/>
      <c r="D203" s="92"/>
    </row>
    <row r="204" spans="1:4" s="89" customFormat="1" ht="21.75" hidden="1" customHeight="1" x14ac:dyDescent="0.3">
      <c r="B204" s="90" t="s">
        <v>533</v>
      </c>
      <c r="C204" s="86"/>
      <c r="D204" s="92"/>
    </row>
    <row r="205" spans="1:4" s="89" customFormat="1" ht="21.75" hidden="1" customHeight="1" x14ac:dyDescent="0.3">
      <c r="B205" s="90" t="s">
        <v>534</v>
      </c>
      <c r="C205" s="86"/>
      <c r="D205" s="92"/>
    </row>
    <row r="206" spans="1:4" s="89" customFormat="1" ht="76.5" hidden="1" customHeight="1" x14ac:dyDescent="0.3">
      <c r="B206" s="74" t="s">
        <v>535</v>
      </c>
      <c r="C206" s="75"/>
      <c r="D206" s="92"/>
    </row>
    <row r="207" spans="1:4" s="89" customFormat="1" ht="78" hidden="1" customHeight="1" x14ac:dyDescent="0.3">
      <c r="B207" s="74" t="s">
        <v>536</v>
      </c>
      <c r="C207" s="86"/>
      <c r="D207" s="92"/>
    </row>
    <row r="208" spans="1:4" s="81" customFormat="1" ht="60.75" hidden="1" customHeight="1" x14ac:dyDescent="0.3">
      <c r="A208" s="81">
        <v>10</v>
      </c>
      <c r="B208" s="79" t="s">
        <v>404</v>
      </c>
      <c r="C208" s="80">
        <f t="shared" ref="C208:D208" si="0">C210+C211+C212+C214+C215+C216+C217+C218+C223+C224+C233+C234+C235+C236+C240+C213+C222+C232+C231+C229</f>
        <v>6250691.7000000002</v>
      </c>
      <c r="D208" s="80">
        <f t="shared" si="0"/>
        <v>816192.70000000007</v>
      </c>
    </row>
    <row r="209" spans="2:4" s="89" customFormat="1" ht="18.75" hidden="1" customHeight="1" x14ac:dyDescent="0.3">
      <c r="B209" s="90" t="s">
        <v>38</v>
      </c>
      <c r="C209" s="86"/>
      <c r="D209" s="92"/>
    </row>
    <row r="210" spans="2:4" s="89" customFormat="1" ht="61.5" hidden="1" customHeight="1" x14ac:dyDescent="0.3">
      <c r="B210" s="90" t="s">
        <v>479</v>
      </c>
      <c r="C210" s="86"/>
      <c r="D210" s="92"/>
    </row>
    <row r="211" spans="2:4" s="89" customFormat="1" ht="100.5" hidden="1" customHeight="1" x14ac:dyDescent="0.3">
      <c r="B211" s="82" t="s">
        <v>480</v>
      </c>
      <c r="C211" s="83">
        <v>750000</v>
      </c>
      <c r="D211" s="92"/>
    </row>
    <row r="212" spans="2:4" s="89" customFormat="1" ht="42" hidden="1" customHeight="1" x14ac:dyDescent="0.3">
      <c r="B212" s="90" t="s">
        <v>481</v>
      </c>
      <c r="C212" s="91">
        <v>190515</v>
      </c>
      <c r="D212" s="92"/>
    </row>
    <row r="213" spans="2:4" s="81" customFormat="1" ht="86.25" hidden="1" customHeight="1" x14ac:dyDescent="0.3">
      <c r="B213" s="82" t="s">
        <v>537</v>
      </c>
      <c r="C213" s="83"/>
      <c r="D213" s="83"/>
    </row>
    <row r="214" spans="2:4" s="81" customFormat="1" ht="57.75" hidden="1" customHeight="1" x14ac:dyDescent="0.3">
      <c r="B214" s="82" t="s">
        <v>482</v>
      </c>
      <c r="C214" s="83"/>
      <c r="D214" s="85"/>
    </row>
    <row r="215" spans="2:4" s="89" customFormat="1" ht="116.25" hidden="1" customHeight="1" x14ac:dyDescent="0.3">
      <c r="B215" s="90" t="s">
        <v>483</v>
      </c>
      <c r="C215" s="91">
        <v>1015378.5</v>
      </c>
      <c r="D215" s="92"/>
    </row>
    <row r="216" spans="2:4" s="89" customFormat="1" ht="57.75" hidden="1" customHeight="1" x14ac:dyDescent="0.3">
      <c r="B216" s="90" t="s">
        <v>484</v>
      </c>
      <c r="C216" s="91">
        <v>838946.9</v>
      </c>
      <c r="D216" s="92"/>
    </row>
    <row r="217" spans="2:4" s="89" customFormat="1" ht="57.75" hidden="1" customHeight="1" x14ac:dyDescent="0.3">
      <c r="B217" s="90" t="s">
        <v>485</v>
      </c>
      <c r="C217" s="91">
        <v>224185</v>
      </c>
      <c r="D217" s="92"/>
    </row>
    <row r="218" spans="2:4" s="81" customFormat="1" ht="96.75" hidden="1" customHeight="1" x14ac:dyDescent="0.3">
      <c r="B218" s="82" t="s">
        <v>486</v>
      </c>
      <c r="C218" s="83">
        <v>156281.60000000001</v>
      </c>
      <c r="D218" s="83">
        <v>149280</v>
      </c>
    </row>
    <row r="219" spans="2:4" s="89" customFormat="1" ht="65.25" hidden="1" customHeight="1" x14ac:dyDescent="0.3">
      <c r="B219" s="90" t="s">
        <v>487</v>
      </c>
      <c r="C219" s="91"/>
      <c r="D219" s="92"/>
    </row>
    <row r="220" spans="2:4" s="89" customFormat="1" ht="21.75" hidden="1" customHeight="1" x14ac:dyDescent="0.3">
      <c r="B220" s="90" t="s">
        <v>405</v>
      </c>
      <c r="C220" s="86"/>
      <c r="D220" s="92"/>
    </row>
    <row r="221" spans="2:4" s="89" customFormat="1" ht="21.75" hidden="1" customHeight="1" x14ac:dyDescent="0.3">
      <c r="B221" s="90" t="s">
        <v>410</v>
      </c>
      <c r="C221" s="86"/>
      <c r="D221" s="92"/>
    </row>
    <row r="222" spans="2:4" s="81" customFormat="1" ht="55.5" hidden="1" customHeight="1" x14ac:dyDescent="0.3">
      <c r="B222" s="82" t="s">
        <v>538</v>
      </c>
      <c r="C222" s="93"/>
      <c r="D222" s="85"/>
    </row>
    <row r="223" spans="2:4" s="81" customFormat="1" ht="60" hidden="1" customHeight="1" x14ac:dyDescent="0.3">
      <c r="B223" s="82" t="s">
        <v>488</v>
      </c>
      <c r="C223" s="83">
        <v>200007.7</v>
      </c>
      <c r="D223" s="83">
        <v>276689.3</v>
      </c>
    </row>
    <row r="224" spans="2:4" s="81" customFormat="1" ht="60" hidden="1" customHeight="1" x14ac:dyDescent="0.3">
      <c r="B224" s="82" t="s">
        <v>489</v>
      </c>
      <c r="C224" s="83">
        <v>302053.90000000002</v>
      </c>
      <c r="D224" s="83">
        <v>150880</v>
      </c>
    </row>
    <row r="225" spans="2:4" s="81" customFormat="1" ht="38.25" hidden="1" customHeight="1" x14ac:dyDescent="0.3">
      <c r="B225" s="82" t="s">
        <v>490</v>
      </c>
      <c r="C225" s="93"/>
      <c r="D225" s="85"/>
    </row>
    <row r="226" spans="2:4" s="81" customFormat="1" ht="60.75" hidden="1" customHeight="1" x14ac:dyDescent="0.3">
      <c r="B226" s="82" t="s">
        <v>491</v>
      </c>
      <c r="C226" s="93"/>
      <c r="D226" s="85"/>
    </row>
    <row r="227" spans="2:4" s="81" customFormat="1" ht="38.25" hidden="1" customHeight="1" x14ac:dyDescent="0.3">
      <c r="B227" s="82" t="s">
        <v>406</v>
      </c>
      <c r="C227" s="93"/>
      <c r="D227" s="85"/>
    </row>
    <row r="228" spans="2:4" s="81" customFormat="1" ht="57" hidden="1" customHeight="1" x14ac:dyDescent="0.3">
      <c r="B228" s="82" t="s">
        <v>492</v>
      </c>
      <c r="C228" s="93"/>
      <c r="D228" s="85"/>
    </row>
    <row r="229" spans="2:4" s="81" customFormat="1" ht="24.75" hidden="1" customHeight="1" x14ac:dyDescent="0.3">
      <c r="B229" s="82" t="s">
        <v>411</v>
      </c>
      <c r="C229" s="83"/>
      <c r="D229" s="83"/>
    </row>
    <row r="230" spans="2:4" s="81" customFormat="1" ht="24.75" hidden="1" customHeight="1" x14ac:dyDescent="0.3">
      <c r="B230" s="82"/>
      <c r="C230" s="93"/>
      <c r="D230" s="85"/>
    </row>
    <row r="231" spans="2:4" s="81" customFormat="1" ht="24.75" hidden="1" customHeight="1" x14ac:dyDescent="0.3">
      <c r="B231" s="82" t="s">
        <v>539</v>
      </c>
      <c r="C231" s="93"/>
      <c r="D231" s="85"/>
    </row>
    <row r="232" spans="2:4" s="81" customFormat="1" ht="21" hidden="1" customHeight="1" x14ac:dyDescent="0.3">
      <c r="B232" s="82" t="s">
        <v>407</v>
      </c>
      <c r="C232" s="83"/>
      <c r="D232" s="85"/>
    </row>
    <row r="233" spans="2:4" s="81" customFormat="1" ht="44.25" hidden="1" customHeight="1" x14ac:dyDescent="0.3">
      <c r="B233" s="82" t="s">
        <v>408</v>
      </c>
      <c r="C233" s="83"/>
      <c r="D233" s="85"/>
    </row>
    <row r="234" spans="2:4" s="81" customFormat="1" ht="77.25" hidden="1" customHeight="1" x14ac:dyDescent="0.3">
      <c r="B234" s="82" t="s">
        <v>493</v>
      </c>
      <c r="C234" s="83">
        <v>936757.9</v>
      </c>
      <c r="D234" s="85"/>
    </row>
    <row r="235" spans="2:4" s="81" customFormat="1" ht="97.5" hidden="1" customHeight="1" x14ac:dyDescent="0.3">
      <c r="B235" s="82" t="s">
        <v>494</v>
      </c>
      <c r="C235" s="83">
        <v>1283548.5</v>
      </c>
      <c r="D235" s="85"/>
    </row>
    <row r="236" spans="2:4" s="81" customFormat="1" ht="80.25" hidden="1" customHeight="1" x14ac:dyDescent="0.3">
      <c r="B236" s="82" t="s">
        <v>495</v>
      </c>
      <c r="C236" s="83">
        <v>14000</v>
      </c>
      <c r="D236" s="83">
        <v>99360</v>
      </c>
    </row>
    <row r="237" spans="2:4" s="89" customFormat="1" ht="44.25" hidden="1" customHeight="1" x14ac:dyDescent="0.3">
      <c r="B237" s="90" t="s">
        <v>496</v>
      </c>
      <c r="C237" s="91"/>
      <c r="D237" s="92"/>
    </row>
    <row r="238" spans="2:4" s="89" customFormat="1" ht="23.25" hidden="1" customHeight="1" x14ac:dyDescent="0.3">
      <c r="B238" s="90"/>
      <c r="C238" s="86"/>
      <c r="D238" s="92"/>
    </row>
    <row r="239" spans="2:4" s="89" customFormat="1" ht="20.25" hidden="1" customHeight="1" x14ac:dyDescent="0.3">
      <c r="B239" s="90" t="s">
        <v>497</v>
      </c>
      <c r="C239" s="86"/>
      <c r="D239" s="92"/>
    </row>
    <row r="240" spans="2:4" s="81" customFormat="1" ht="27" hidden="1" customHeight="1" x14ac:dyDescent="0.3">
      <c r="B240" s="82" t="s">
        <v>409</v>
      </c>
      <c r="C240" s="83">
        <v>339016.7</v>
      </c>
      <c r="D240" s="83">
        <v>139983.4</v>
      </c>
    </row>
    <row r="241" spans="1:4" s="89" customFormat="1" ht="57" hidden="1" customHeight="1" x14ac:dyDescent="0.3">
      <c r="B241" s="90" t="s">
        <v>540</v>
      </c>
      <c r="C241" s="86"/>
      <c r="D241" s="92"/>
    </row>
    <row r="242" spans="1:4" s="27" customFormat="1" ht="86.25" hidden="1" customHeight="1" x14ac:dyDescent="0.3">
      <c r="B242" s="90" t="s">
        <v>541</v>
      </c>
      <c r="C242" s="86"/>
      <c r="D242" s="87"/>
    </row>
    <row r="243" spans="1:4" s="27" customFormat="1" ht="30.75" hidden="1" customHeight="1" x14ac:dyDescent="0.3">
      <c r="B243" s="74" t="s">
        <v>542</v>
      </c>
      <c r="C243" s="86"/>
      <c r="D243" s="87"/>
    </row>
    <row r="244" spans="1:4" s="27" customFormat="1" ht="134.25" hidden="1" customHeight="1" x14ac:dyDescent="0.3">
      <c r="B244" s="74" t="s">
        <v>543</v>
      </c>
      <c r="C244" s="86"/>
      <c r="D244" s="87"/>
    </row>
    <row r="245" spans="1:4" s="27" customFormat="1" ht="77.25" hidden="1" customHeight="1" x14ac:dyDescent="0.3">
      <c r="B245" s="74" t="s">
        <v>544</v>
      </c>
      <c r="C245" s="86"/>
      <c r="D245" s="87"/>
    </row>
    <row r="246" spans="1:4" s="27" customFormat="1" ht="112.5" hidden="1" customHeight="1" x14ac:dyDescent="0.3">
      <c r="B246" s="74" t="s">
        <v>545</v>
      </c>
      <c r="C246" s="86"/>
      <c r="D246" s="87"/>
    </row>
    <row r="247" spans="1:4" s="27" customFormat="1" ht="98.25" hidden="1" customHeight="1" x14ac:dyDescent="0.3">
      <c r="B247" s="74" t="s">
        <v>546</v>
      </c>
      <c r="C247" s="86"/>
      <c r="D247" s="87"/>
    </row>
    <row r="248" spans="1:4" s="27" customFormat="1" ht="78" hidden="1" customHeight="1" x14ac:dyDescent="0.3">
      <c r="B248" s="74" t="s">
        <v>547</v>
      </c>
      <c r="C248" s="86"/>
      <c r="D248" s="87"/>
    </row>
    <row r="249" spans="1:4" s="27" customFormat="1" ht="78" hidden="1" customHeight="1" x14ac:dyDescent="0.3">
      <c r="B249" s="74" t="s">
        <v>548</v>
      </c>
      <c r="C249" s="86"/>
      <c r="D249" s="87"/>
    </row>
    <row r="250" spans="1:4" s="27" customFormat="1" ht="123.75" hidden="1" customHeight="1" x14ac:dyDescent="0.3">
      <c r="B250" s="74" t="s">
        <v>549</v>
      </c>
      <c r="C250" s="86"/>
      <c r="D250" s="87"/>
    </row>
    <row r="251" spans="1:4" s="27" customFormat="1" ht="98.25" hidden="1" customHeight="1" x14ac:dyDescent="0.3">
      <c r="B251" s="74" t="s">
        <v>544</v>
      </c>
      <c r="C251" s="75"/>
      <c r="D251" s="87"/>
    </row>
    <row r="252" spans="1:4" s="27" customFormat="1" ht="78" hidden="1" customHeight="1" x14ac:dyDescent="0.3">
      <c r="B252" s="74" t="s">
        <v>550</v>
      </c>
      <c r="C252" s="87"/>
      <c r="D252" s="87"/>
    </row>
    <row r="253" spans="1:4" s="78" customFormat="1" ht="74.25" hidden="1" customHeight="1" x14ac:dyDescent="0.3">
      <c r="A253" s="78">
        <v>21</v>
      </c>
      <c r="B253" s="79" t="s">
        <v>498</v>
      </c>
      <c r="C253" s="94">
        <v>4545.6448399999999</v>
      </c>
      <c r="D253" s="94">
        <v>4545.6448399999999</v>
      </c>
    </row>
    <row r="254" spans="1:4" s="27" customFormat="1" ht="100.5" hidden="1" customHeight="1" x14ac:dyDescent="0.3">
      <c r="A254" s="27">
        <v>18</v>
      </c>
      <c r="B254" s="74" t="s">
        <v>499</v>
      </c>
      <c r="C254" s="77">
        <v>67743.3</v>
      </c>
      <c r="D254" s="87"/>
    </row>
    <row r="255" spans="1:4" s="27" customFormat="1" ht="58.5" hidden="1" customHeight="1" x14ac:dyDescent="0.3">
      <c r="B255" s="74" t="s">
        <v>551</v>
      </c>
      <c r="C255" s="87"/>
      <c r="D255" s="87"/>
    </row>
    <row r="256" spans="1:4" s="78" customFormat="1" ht="98.25" hidden="1" customHeight="1" x14ac:dyDescent="0.3">
      <c r="A256" s="78">
        <v>35</v>
      </c>
      <c r="B256" s="79" t="s">
        <v>552</v>
      </c>
      <c r="C256" s="93"/>
      <c r="D256" s="95"/>
    </row>
    <row r="257" spans="1:4" s="27" customFormat="1" ht="93" hidden="1" customHeight="1" x14ac:dyDescent="0.3">
      <c r="A257" s="27">
        <v>36</v>
      </c>
      <c r="B257" s="74" t="s">
        <v>500</v>
      </c>
      <c r="C257" s="75">
        <v>540.5</v>
      </c>
      <c r="D257" s="75">
        <v>540.5</v>
      </c>
    </row>
    <row r="258" spans="1:4" s="27" customFormat="1" ht="100.5" hidden="1" customHeight="1" x14ac:dyDescent="0.3">
      <c r="A258" s="27">
        <v>34</v>
      </c>
      <c r="B258" s="74" t="s">
        <v>501</v>
      </c>
      <c r="C258" s="75">
        <v>4500</v>
      </c>
      <c r="D258" s="75">
        <v>4500</v>
      </c>
    </row>
    <row r="259" spans="1:4" s="27" customFormat="1" ht="78.75" hidden="1" customHeight="1" x14ac:dyDescent="0.3">
      <c r="A259" s="27">
        <v>33</v>
      </c>
      <c r="B259" s="74" t="s">
        <v>502</v>
      </c>
      <c r="C259" s="75">
        <v>41111.699999999997</v>
      </c>
      <c r="D259" s="75">
        <v>41111.699999999997</v>
      </c>
    </row>
    <row r="260" spans="1:4" s="27" customFormat="1" ht="118.5" hidden="1" customHeight="1" x14ac:dyDescent="0.3">
      <c r="B260" s="74" t="s">
        <v>553</v>
      </c>
      <c r="C260" s="75"/>
      <c r="D260" s="87"/>
    </row>
    <row r="261" spans="1:4" s="27" customFormat="1" ht="59.25" hidden="1" customHeight="1" x14ac:dyDescent="0.3">
      <c r="B261" s="74" t="s">
        <v>554</v>
      </c>
      <c r="C261" s="87"/>
      <c r="D261" s="87"/>
    </row>
    <row r="262" spans="1:4" s="27" customFormat="1" ht="59.25" hidden="1" customHeight="1" x14ac:dyDescent="0.3">
      <c r="A262" s="27">
        <v>15</v>
      </c>
      <c r="B262" s="74" t="s">
        <v>503</v>
      </c>
      <c r="C262" s="75">
        <v>9120</v>
      </c>
      <c r="D262" s="75">
        <v>9120</v>
      </c>
    </row>
    <row r="263" spans="1:4" s="27" customFormat="1" ht="73.5" hidden="1" customHeight="1" x14ac:dyDescent="0.3">
      <c r="B263" s="74" t="s">
        <v>555</v>
      </c>
      <c r="C263" s="87"/>
      <c r="D263" s="87"/>
    </row>
    <row r="264" spans="1:4" s="27" customFormat="1" ht="73.5" hidden="1" customHeight="1" x14ac:dyDescent="0.3">
      <c r="A264" s="27">
        <v>12</v>
      </c>
      <c r="B264" s="74" t="s">
        <v>504</v>
      </c>
      <c r="C264" s="75">
        <v>2000</v>
      </c>
      <c r="D264" s="75">
        <v>2000</v>
      </c>
    </row>
    <row r="265" spans="1:4" s="27" customFormat="1" ht="66.75" hidden="1" customHeight="1" x14ac:dyDescent="0.3">
      <c r="B265" s="74" t="s">
        <v>556</v>
      </c>
      <c r="C265" s="86"/>
      <c r="D265" s="87"/>
    </row>
    <row r="266" spans="1:4" s="27" customFormat="1" ht="135" hidden="1" customHeight="1" x14ac:dyDescent="0.3">
      <c r="B266" s="74" t="s">
        <v>557</v>
      </c>
      <c r="C266" s="75"/>
      <c r="D266" s="87"/>
    </row>
    <row r="267" spans="1:4" s="27" customFormat="1" ht="96" hidden="1" customHeight="1" x14ac:dyDescent="0.3">
      <c r="B267" s="74" t="s">
        <v>558</v>
      </c>
      <c r="C267" s="86"/>
      <c r="D267" s="87"/>
    </row>
    <row r="268" spans="1:4" s="27" customFormat="1" ht="61.5" hidden="1" customHeight="1" x14ac:dyDescent="0.3">
      <c r="B268" s="74" t="s">
        <v>559</v>
      </c>
      <c r="C268" s="75"/>
      <c r="D268" s="87"/>
    </row>
    <row r="269" spans="1:4" s="89" customFormat="1" ht="66.75" hidden="1" customHeight="1" x14ac:dyDescent="0.3">
      <c r="A269" s="89">
        <v>3</v>
      </c>
      <c r="B269" s="74" t="s">
        <v>505</v>
      </c>
      <c r="C269" s="88">
        <f t="shared" ref="C269" si="1">C271+C272+C273+C274</f>
        <v>12000</v>
      </c>
      <c r="D269" s="92"/>
    </row>
    <row r="270" spans="1:4" s="89" customFormat="1" ht="25.5" hidden="1" customHeight="1" x14ac:dyDescent="0.3">
      <c r="B270" s="90" t="s">
        <v>38</v>
      </c>
      <c r="C270" s="96"/>
      <c r="D270" s="92"/>
    </row>
    <row r="271" spans="1:4" s="89" customFormat="1" ht="25.5" hidden="1" customHeight="1" x14ac:dyDescent="0.3">
      <c r="B271" s="90" t="s">
        <v>412</v>
      </c>
      <c r="C271" s="97"/>
      <c r="D271" s="92"/>
    </row>
    <row r="272" spans="1:4" s="89" customFormat="1" ht="25.5" hidden="1" customHeight="1" x14ac:dyDescent="0.3">
      <c r="B272" s="90" t="s">
        <v>413</v>
      </c>
      <c r="C272" s="91">
        <v>12000</v>
      </c>
      <c r="D272" s="92"/>
    </row>
    <row r="273" spans="1:4" s="89" customFormat="1" ht="27" hidden="1" customHeight="1" x14ac:dyDescent="0.3">
      <c r="B273" s="90" t="s">
        <v>506</v>
      </c>
      <c r="C273" s="91"/>
      <c r="D273" s="92"/>
    </row>
    <row r="274" spans="1:4" s="27" customFormat="1" ht="38.25" hidden="1" customHeight="1" x14ac:dyDescent="0.3">
      <c r="B274" s="90" t="s">
        <v>507</v>
      </c>
      <c r="C274" s="75"/>
      <c r="D274" s="87"/>
    </row>
    <row r="275" spans="1:4" s="27" customFormat="1" ht="75" hidden="1" customHeight="1" x14ac:dyDescent="0.3">
      <c r="A275" s="27">
        <v>60</v>
      </c>
      <c r="B275" s="74" t="s">
        <v>560</v>
      </c>
      <c r="C275" s="87"/>
      <c r="D275" s="87"/>
    </row>
    <row r="276" spans="1:4" s="27" customFormat="1" ht="76.5" hidden="1" customHeight="1" x14ac:dyDescent="0.3">
      <c r="A276" s="27">
        <v>56</v>
      </c>
      <c r="B276" s="74" t="s">
        <v>508</v>
      </c>
      <c r="C276" s="75">
        <v>173922.4</v>
      </c>
      <c r="D276" s="87"/>
    </row>
    <row r="277" spans="1:4" s="27" customFormat="1" ht="96" hidden="1" customHeight="1" x14ac:dyDescent="0.3">
      <c r="A277" s="27">
        <v>54</v>
      </c>
      <c r="B277" s="74" t="s">
        <v>561</v>
      </c>
      <c r="C277" s="75"/>
      <c r="D277" s="87"/>
    </row>
    <row r="278" spans="1:4" s="27" customFormat="1" ht="77.25" hidden="1" customHeight="1" x14ac:dyDescent="0.3">
      <c r="A278" s="27">
        <v>52</v>
      </c>
      <c r="B278" s="74" t="s">
        <v>509</v>
      </c>
      <c r="C278" s="75">
        <v>3898</v>
      </c>
      <c r="D278" s="75">
        <v>3898</v>
      </c>
    </row>
    <row r="279" spans="1:4" s="27" customFormat="1" ht="75" hidden="1" customHeight="1" x14ac:dyDescent="0.3">
      <c r="A279" s="27">
        <v>50</v>
      </c>
      <c r="B279" s="74" t="s">
        <v>510</v>
      </c>
      <c r="C279" s="75"/>
      <c r="D279" s="75">
        <v>207200</v>
      </c>
    </row>
    <row r="280" spans="1:4" s="27" customFormat="1" ht="96.75" hidden="1" customHeight="1" x14ac:dyDescent="0.3">
      <c r="A280" s="27">
        <v>25</v>
      </c>
      <c r="B280" s="74" t="s">
        <v>511</v>
      </c>
      <c r="C280" s="75">
        <v>729.8</v>
      </c>
      <c r="D280" s="87"/>
    </row>
    <row r="281" spans="1:4" s="27" customFormat="1" ht="148.5" hidden="1" customHeight="1" x14ac:dyDescent="0.3">
      <c r="A281" s="27">
        <v>14</v>
      </c>
      <c r="B281" s="74" t="s">
        <v>512</v>
      </c>
      <c r="C281" s="75">
        <v>2000</v>
      </c>
      <c r="D281" s="75">
        <v>4000</v>
      </c>
    </row>
    <row r="282" spans="1:4" s="98" customFormat="1" ht="65.25" hidden="1" customHeight="1" x14ac:dyDescent="0.3">
      <c r="A282" s="98">
        <v>41</v>
      </c>
      <c r="B282" s="99" t="s">
        <v>562</v>
      </c>
      <c r="C282" s="100"/>
      <c r="D282" s="100">
        <v>2155031.6</v>
      </c>
    </row>
    <row r="283" spans="1:4" ht="30" customHeight="1" x14ac:dyDescent="0.25">
      <c r="A283" s="11" t="s">
        <v>56</v>
      </c>
      <c r="B283" s="8" t="s">
        <v>39</v>
      </c>
      <c r="C283" s="5">
        <f>C284+C285+C286+C287+C288+C289+C290</f>
        <v>10002910.999999998</v>
      </c>
      <c r="D283" s="10">
        <f>D284+D285+D286+D287+D288+D289+D290</f>
        <v>10733157.5</v>
      </c>
    </row>
    <row r="284" spans="1:4" s="27" customFormat="1" ht="132" hidden="1" customHeight="1" x14ac:dyDescent="0.3">
      <c r="B284" s="3" t="s">
        <v>465</v>
      </c>
      <c r="C284" s="28">
        <v>6010813.5999999996</v>
      </c>
      <c r="D284" s="28">
        <v>6496376.7999999998</v>
      </c>
    </row>
    <row r="285" spans="1:4" s="27" customFormat="1" ht="96" hidden="1" customHeight="1" x14ac:dyDescent="0.3">
      <c r="B285" s="3" t="s">
        <v>466</v>
      </c>
      <c r="C285" s="28">
        <v>3727735</v>
      </c>
      <c r="D285" s="28">
        <v>3962283.6</v>
      </c>
    </row>
    <row r="286" spans="1:4" s="27" customFormat="1" ht="115.5" hidden="1" customHeight="1" x14ac:dyDescent="0.3">
      <c r="B286" s="3" t="s">
        <v>467</v>
      </c>
      <c r="C286" s="28">
        <v>33563</v>
      </c>
      <c r="D286" s="28">
        <v>34850</v>
      </c>
    </row>
    <row r="287" spans="1:4" s="27" customFormat="1" ht="97.5" hidden="1" customHeight="1" x14ac:dyDescent="0.3">
      <c r="B287" s="3" t="s">
        <v>468</v>
      </c>
      <c r="C287" s="28">
        <v>216467.7</v>
      </c>
      <c r="D287" s="28">
        <v>225118.9</v>
      </c>
    </row>
    <row r="288" spans="1:4" s="27" customFormat="1" ht="78" hidden="1" customHeight="1" x14ac:dyDescent="0.3">
      <c r="B288" s="3" t="s">
        <v>469</v>
      </c>
      <c r="C288" s="28">
        <v>3034</v>
      </c>
      <c r="D288" s="28">
        <v>3156</v>
      </c>
    </row>
    <row r="289" spans="1:7" s="27" customFormat="1" ht="113.25" hidden="1" customHeight="1" x14ac:dyDescent="0.3">
      <c r="B289" s="3" t="s">
        <v>470</v>
      </c>
      <c r="C289" s="28">
        <v>5111</v>
      </c>
      <c r="D289" s="28">
        <v>5111</v>
      </c>
    </row>
    <row r="290" spans="1:7" s="27" customFormat="1" ht="68.25" hidden="1" customHeight="1" x14ac:dyDescent="0.3">
      <c r="B290" s="3" t="s">
        <v>400</v>
      </c>
      <c r="C290" s="28">
        <v>6186.7</v>
      </c>
      <c r="D290" s="28">
        <v>6261.2</v>
      </c>
    </row>
    <row r="291" spans="1:7" ht="24" customHeight="1" x14ac:dyDescent="0.25">
      <c r="A291" s="11" t="s">
        <v>58</v>
      </c>
      <c r="B291" s="8" t="s">
        <v>57</v>
      </c>
      <c r="C291" s="10">
        <f>C292+C293+C294+C295+C296</f>
        <v>607810.10000000009</v>
      </c>
      <c r="D291" s="10">
        <f>D292+D293+D294+D295+D296</f>
        <v>591113.30000000005</v>
      </c>
    </row>
    <row r="292" spans="1:7" s="27" customFormat="1" ht="73.5" hidden="1" customHeight="1" x14ac:dyDescent="0.3">
      <c r="B292" s="3" t="s">
        <v>513</v>
      </c>
      <c r="C292" s="28">
        <v>333416</v>
      </c>
      <c r="D292" s="28">
        <v>333416</v>
      </c>
    </row>
    <row r="293" spans="1:7" s="27" customFormat="1" ht="108.75" hidden="1" customHeight="1" x14ac:dyDescent="0.3">
      <c r="B293" s="3" t="s">
        <v>514</v>
      </c>
      <c r="C293" s="28">
        <v>2750</v>
      </c>
      <c r="D293" s="28">
        <v>2750</v>
      </c>
    </row>
    <row r="294" spans="1:7" s="27" customFormat="1" ht="113.25" hidden="1" customHeight="1" x14ac:dyDescent="0.3">
      <c r="B294" s="3" t="s">
        <v>515</v>
      </c>
      <c r="C294" s="28">
        <v>13200</v>
      </c>
      <c r="D294" s="28">
        <v>13200</v>
      </c>
    </row>
    <row r="295" spans="1:7" s="27" customFormat="1" ht="97.5" hidden="1" customHeight="1" x14ac:dyDescent="0.3">
      <c r="B295" s="3" t="s">
        <v>516</v>
      </c>
      <c r="C295" s="28">
        <v>205698.8</v>
      </c>
      <c r="D295" s="28">
        <v>189002</v>
      </c>
    </row>
    <row r="296" spans="1:7" s="98" customFormat="1" ht="97.5" hidden="1" customHeight="1" x14ac:dyDescent="0.3">
      <c r="A296" s="98">
        <v>76</v>
      </c>
      <c r="B296" s="99" t="s">
        <v>563</v>
      </c>
      <c r="C296" s="100">
        <v>52745.3</v>
      </c>
      <c r="D296" s="100">
        <v>52745.3</v>
      </c>
      <c r="F296" s="98">
        <v>51790</v>
      </c>
    </row>
    <row r="297" spans="1:7" ht="22.5" customHeight="1" x14ac:dyDescent="0.25">
      <c r="A297" s="11" t="s">
        <v>417</v>
      </c>
      <c r="B297" s="16" t="s">
        <v>416</v>
      </c>
      <c r="C297" s="19"/>
      <c r="D297" s="19"/>
    </row>
    <row r="298" spans="1:7" ht="11.25" customHeight="1" x14ac:dyDescent="0.25">
      <c r="A298" s="2"/>
      <c r="B298" s="3"/>
      <c r="C298" s="4"/>
      <c r="D298" s="4"/>
    </row>
    <row r="299" spans="1:7" ht="30" customHeight="1" x14ac:dyDescent="0.25">
      <c r="A299" s="2"/>
      <c r="B299" s="1" t="s">
        <v>80</v>
      </c>
      <c r="C299" s="15">
        <f>C171+C12</f>
        <v>34840693.563040003</v>
      </c>
      <c r="D299" s="15">
        <f>D171+D12</f>
        <v>32802773.869380001</v>
      </c>
    </row>
    <row r="300" spans="1:7" ht="27" customHeight="1" x14ac:dyDescent="0.25">
      <c r="A300" s="29"/>
      <c r="B300" s="30" t="s">
        <v>51</v>
      </c>
      <c r="C300" s="26">
        <f>C299-C302</f>
        <v>-434560</v>
      </c>
      <c r="D300" s="26">
        <f>D299-D302</f>
        <v>-361752.99999999627</v>
      </c>
      <c r="F300" s="24">
        <f>C300/C12</f>
        <v>-3.093710319477418E-2</v>
      </c>
      <c r="G300" s="24">
        <f>D300/D12</f>
        <v>-2.3957009527757533E-2</v>
      </c>
    </row>
    <row r="301" spans="1:7" ht="6" customHeight="1" x14ac:dyDescent="0.25">
      <c r="A301" s="31"/>
      <c r="B301" s="8"/>
      <c r="D301" s="32"/>
    </row>
    <row r="302" spans="1:7" ht="28.5" customHeight="1" x14ac:dyDescent="0.25">
      <c r="A302" s="33"/>
      <c r="B302" s="8" t="s">
        <v>81</v>
      </c>
      <c r="C302" s="15">
        <f>C304+C317+C322+C328+C335+C341+C349+C353+C359+C365+C375</f>
        <v>35275253.563040003</v>
      </c>
      <c r="D302" s="15">
        <f>D304+D317+D322+D328+D335+D341+D349+D353+D359+D365+D375</f>
        <v>33164526.869379997</v>
      </c>
    </row>
    <row r="303" spans="1:7" x14ac:dyDescent="0.25">
      <c r="A303" s="34"/>
      <c r="B303" s="3" t="s">
        <v>82</v>
      </c>
      <c r="C303" s="35"/>
      <c r="D303" s="35"/>
    </row>
    <row r="304" spans="1:7" ht="33" customHeight="1" x14ac:dyDescent="0.25">
      <c r="A304" s="36" t="s">
        <v>127</v>
      </c>
      <c r="B304" s="8" t="s">
        <v>83</v>
      </c>
      <c r="C304" s="13">
        <f>C306+C307+C308+C309+C310+C311+C312+C305</f>
        <v>3815611</v>
      </c>
      <c r="D304" s="13">
        <f>D306+D307+D308+D309+D310+D311+D312+D305</f>
        <v>4716112</v>
      </c>
    </row>
    <row r="305" spans="1:4" ht="45.75" customHeight="1" x14ac:dyDescent="0.25">
      <c r="A305" s="34" t="s">
        <v>25</v>
      </c>
      <c r="B305" s="3" t="s">
        <v>24</v>
      </c>
      <c r="C305" s="37">
        <v>7532</v>
      </c>
      <c r="D305" s="37">
        <v>7834</v>
      </c>
    </row>
    <row r="306" spans="1:4" ht="64.5" customHeight="1" x14ac:dyDescent="0.25">
      <c r="A306" s="34" t="s">
        <v>103</v>
      </c>
      <c r="B306" s="3" t="s">
        <v>254</v>
      </c>
      <c r="C306" s="14">
        <v>201208</v>
      </c>
      <c r="D306" s="14">
        <v>208384</v>
      </c>
    </row>
    <row r="307" spans="1:4" ht="62.25" customHeight="1" x14ac:dyDescent="0.25">
      <c r="A307" s="34" t="s">
        <v>104</v>
      </c>
      <c r="B307" s="3" t="s">
        <v>255</v>
      </c>
      <c r="C307" s="14">
        <v>1965163</v>
      </c>
      <c r="D307" s="14">
        <v>2039654</v>
      </c>
    </row>
    <row r="308" spans="1:4" ht="31.5" hidden="1" customHeight="1" x14ac:dyDescent="0.25">
      <c r="A308" s="34" t="s">
        <v>302</v>
      </c>
      <c r="B308" s="3" t="s">
        <v>303</v>
      </c>
      <c r="C308" s="35"/>
      <c r="D308" s="35"/>
    </row>
    <row r="309" spans="1:4" ht="43.5" customHeight="1" x14ac:dyDescent="0.25">
      <c r="A309" s="34" t="s">
        <v>105</v>
      </c>
      <c r="B309" s="3" t="s">
        <v>256</v>
      </c>
      <c r="C309" s="14">
        <v>87606</v>
      </c>
      <c r="D309" s="14">
        <v>90513</v>
      </c>
    </row>
    <row r="310" spans="1:4" ht="33" hidden="1" customHeight="1" x14ac:dyDescent="0.25">
      <c r="A310" s="34" t="s">
        <v>106</v>
      </c>
      <c r="B310" s="3" t="s">
        <v>84</v>
      </c>
      <c r="C310" s="14"/>
      <c r="D310" s="14"/>
    </row>
    <row r="311" spans="1:4" ht="30" customHeight="1" x14ac:dyDescent="0.25">
      <c r="A311" s="34" t="s">
        <v>300</v>
      </c>
      <c r="B311" s="3" t="s">
        <v>286</v>
      </c>
      <c r="C311" s="14">
        <v>50000</v>
      </c>
      <c r="D311" s="14">
        <v>50000</v>
      </c>
    </row>
    <row r="312" spans="1:4" ht="29.25" customHeight="1" x14ac:dyDescent="0.25">
      <c r="A312" s="34" t="s">
        <v>301</v>
      </c>
      <c r="B312" s="3" t="s">
        <v>85</v>
      </c>
      <c r="C312" s="14">
        <v>1504102</v>
      </c>
      <c r="D312" s="14">
        <v>2319727</v>
      </c>
    </row>
    <row r="313" spans="1:4" ht="10.5" hidden="1" customHeight="1" x14ac:dyDescent="0.25">
      <c r="A313" s="34"/>
      <c r="B313" s="3" t="s">
        <v>82</v>
      </c>
      <c r="C313" s="35"/>
      <c r="D313" s="35"/>
    </row>
    <row r="314" spans="1:4" ht="21" hidden="1" customHeight="1" x14ac:dyDescent="0.25">
      <c r="A314" s="36" t="s">
        <v>221</v>
      </c>
      <c r="B314" s="38" t="s">
        <v>222</v>
      </c>
      <c r="C314" s="14">
        <f>C315</f>
        <v>0</v>
      </c>
      <c r="D314" s="14">
        <f>D315</f>
        <v>0</v>
      </c>
    </row>
    <row r="315" spans="1:4" ht="21" hidden="1" customHeight="1" x14ac:dyDescent="0.25">
      <c r="A315" s="34" t="s">
        <v>247</v>
      </c>
      <c r="B315" s="39" t="s">
        <v>223</v>
      </c>
      <c r="C315" s="14"/>
      <c r="D315" s="14"/>
    </row>
    <row r="316" spans="1:4" ht="10.5" customHeight="1" x14ac:dyDescent="0.25">
      <c r="A316" s="34"/>
      <c r="B316" s="3"/>
      <c r="C316" s="35"/>
      <c r="D316" s="35"/>
    </row>
    <row r="317" spans="1:4" ht="46.5" customHeight="1" x14ac:dyDescent="0.25">
      <c r="A317" s="36" t="s">
        <v>126</v>
      </c>
      <c r="B317" s="8" t="s">
        <v>86</v>
      </c>
      <c r="C317" s="13">
        <f>SUM(C318:C320)</f>
        <v>213349</v>
      </c>
      <c r="D317" s="13">
        <f>SUM(D318:D320)</f>
        <v>219527</v>
      </c>
    </row>
    <row r="318" spans="1:4" hidden="1" x14ac:dyDescent="0.25">
      <c r="A318" s="34" t="s">
        <v>107</v>
      </c>
      <c r="B318" s="3" t="s">
        <v>87</v>
      </c>
      <c r="C318" s="35"/>
      <c r="D318" s="35"/>
    </row>
    <row r="319" spans="1:4" ht="38.25" customHeight="1" x14ac:dyDescent="0.25">
      <c r="A319" s="34" t="s">
        <v>420</v>
      </c>
      <c r="B319" s="3" t="s">
        <v>419</v>
      </c>
      <c r="C319" s="14">
        <v>152952</v>
      </c>
      <c r="D319" s="14">
        <v>158301</v>
      </c>
    </row>
    <row r="320" spans="1:4" ht="37.5" customHeight="1" x14ac:dyDescent="0.25">
      <c r="A320" s="34" t="s">
        <v>248</v>
      </c>
      <c r="B320" s="3" t="s">
        <v>190</v>
      </c>
      <c r="C320" s="14">
        <v>60397</v>
      </c>
      <c r="D320" s="14">
        <v>61226</v>
      </c>
    </row>
    <row r="321" spans="1:4" ht="12" customHeight="1" x14ac:dyDescent="0.25">
      <c r="A321" s="34"/>
      <c r="B321" s="3" t="s">
        <v>82</v>
      </c>
      <c r="C321" s="14"/>
      <c r="D321" s="14"/>
    </row>
    <row r="322" spans="1:4" ht="30.75" customHeight="1" x14ac:dyDescent="0.25">
      <c r="A322" s="36" t="s">
        <v>125</v>
      </c>
      <c r="B322" s="8" t="s">
        <v>88</v>
      </c>
      <c r="C322" s="19">
        <f>SUM(C323:C326)</f>
        <v>3811303.5</v>
      </c>
      <c r="D322" s="19">
        <f>SUM(D323:D326)</f>
        <v>4957174.2</v>
      </c>
    </row>
    <row r="323" spans="1:4" ht="30.75" customHeight="1" x14ac:dyDescent="0.25">
      <c r="A323" s="40" t="s">
        <v>36</v>
      </c>
      <c r="B323" s="41" t="s">
        <v>37</v>
      </c>
      <c r="C323" s="73">
        <v>6186.7</v>
      </c>
      <c r="D323" s="73">
        <v>6261.2</v>
      </c>
    </row>
    <row r="324" spans="1:4" ht="30.75" customHeight="1" x14ac:dyDescent="0.25">
      <c r="A324" s="34" t="s">
        <v>108</v>
      </c>
      <c r="B324" s="3" t="s">
        <v>191</v>
      </c>
      <c r="C324" s="35">
        <v>214917.8</v>
      </c>
      <c r="D324" s="14">
        <v>198588</v>
      </c>
    </row>
    <row r="325" spans="1:4" ht="27" customHeight="1" x14ac:dyDescent="0.25">
      <c r="A325" s="34" t="s">
        <v>109</v>
      </c>
      <c r="B325" s="3" t="s">
        <v>305</v>
      </c>
      <c r="C325" s="14">
        <v>2433259</v>
      </c>
      <c r="D325" s="14">
        <v>4534074</v>
      </c>
    </row>
    <row r="326" spans="1:4" ht="30.75" customHeight="1" x14ac:dyDescent="0.25">
      <c r="A326" s="34" t="s">
        <v>249</v>
      </c>
      <c r="B326" s="3" t="s">
        <v>89</v>
      </c>
      <c r="C326" s="14">
        <v>1156940</v>
      </c>
      <c r="D326" s="14">
        <v>218251</v>
      </c>
    </row>
    <row r="327" spans="1:4" ht="9.75" customHeight="1" x14ac:dyDescent="0.25">
      <c r="A327" s="34"/>
      <c r="B327" s="3" t="s">
        <v>82</v>
      </c>
      <c r="C327" s="14"/>
      <c r="D327" s="14"/>
    </row>
    <row r="328" spans="1:4" ht="21" customHeight="1" x14ac:dyDescent="0.25">
      <c r="A328" s="36" t="s">
        <v>124</v>
      </c>
      <c r="B328" s="8" t="s">
        <v>90</v>
      </c>
      <c r="C328" s="19">
        <f>C329+C330+C333+C331+C332</f>
        <v>3622465.7</v>
      </c>
      <c r="D328" s="19">
        <f>D329+D330+D333+D331+D332</f>
        <v>1256934.6000000001</v>
      </c>
    </row>
    <row r="329" spans="1:4" ht="29.25" customHeight="1" x14ac:dyDescent="0.25">
      <c r="A329" s="42" t="s">
        <v>110</v>
      </c>
      <c r="B329" s="3" t="s">
        <v>91</v>
      </c>
      <c r="C329" s="14">
        <v>625490</v>
      </c>
      <c r="D329" s="35">
        <v>353781.6</v>
      </c>
    </row>
    <row r="330" spans="1:4" ht="29.25" customHeight="1" x14ac:dyDescent="0.25">
      <c r="A330" s="42" t="s">
        <v>111</v>
      </c>
      <c r="B330" s="3" t="s">
        <v>92</v>
      </c>
      <c r="C330" s="44"/>
      <c r="D330" s="14">
        <v>234658</v>
      </c>
    </row>
    <row r="331" spans="1:4" ht="29.25" customHeight="1" x14ac:dyDescent="0.25">
      <c r="A331" s="42" t="s">
        <v>250</v>
      </c>
      <c r="B331" s="3" t="s">
        <v>257</v>
      </c>
      <c r="C331" s="35">
        <v>503763.7</v>
      </c>
      <c r="D331" s="14">
        <v>261341</v>
      </c>
    </row>
    <row r="332" spans="1:4" ht="39.75" customHeight="1" x14ac:dyDescent="0.25">
      <c r="A332" s="42" t="s">
        <v>22</v>
      </c>
      <c r="B332" s="3" t="s">
        <v>23</v>
      </c>
      <c r="C332" s="14">
        <v>10000</v>
      </c>
      <c r="D332" s="14">
        <v>10000</v>
      </c>
    </row>
    <row r="333" spans="1:4" ht="22.5" customHeight="1" x14ac:dyDescent="0.25">
      <c r="A333" s="42" t="s">
        <v>251</v>
      </c>
      <c r="B333" s="3" t="s">
        <v>93</v>
      </c>
      <c r="C333" s="14">
        <v>2483212</v>
      </c>
      <c r="D333" s="14">
        <v>397154</v>
      </c>
    </row>
    <row r="334" spans="1:4" ht="12" customHeight="1" x14ac:dyDescent="0.25">
      <c r="A334" s="34"/>
      <c r="B334" s="3" t="s">
        <v>82</v>
      </c>
      <c r="C334" s="14"/>
      <c r="D334" s="14"/>
    </row>
    <row r="335" spans="1:4" ht="21" customHeight="1" x14ac:dyDescent="0.25">
      <c r="A335" s="36" t="s">
        <v>123</v>
      </c>
      <c r="B335" s="8" t="s">
        <v>94</v>
      </c>
      <c r="C335" s="19">
        <f>C336+C337</f>
        <v>199660.4</v>
      </c>
      <c r="D335" s="13">
        <f>D336+D337</f>
        <v>3359</v>
      </c>
    </row>
    <row r="336" spans="1:4" ht="26.25" hidden="1" customHeight="1" x14ac:dyDescent="0.25">
      <c r="A336" s="34" t="s">
        <v>252</v>
      </c>
      <c r="B336" s="46" t="s">
        <v>258</v>
      </c>
      <c r="C336" s="35"/>
      <c r="D336" s="14"/>
    </row>
    <row r="337" spans="1:4" ht="37.5" customHeight="1" x14ac:dyDescent="0.25">
      <c r="A337" s="34" t="s">
        <v>253</v>
      </c>
      <c r="B337" s="3" t="s">
        <v>95</v>
      </c>
      <c r="C337" s="35">
        <v>199660.4</v>
      </c>
      <c r="D337" s="14">
        <v>3359</v>
      </c>
    </row>
    <row r="338" spans="1:4" ht="54" hidden="1" customHeight="1" x14ac:dyDescent="0.25">
      <c r="A338" s="34"/>
      <c r="B338" s="3" t="s">
        <v>82</v>
      </c>
      <c r="C338" s="14"/>
      <c r="D338" s="14"/>
    </row>
    <row r="339" spans="1:4" ht="51.75" hidden="1" customHeight="1" x14ac:dyDescent="0.25">
      <c r="A339" s="34"/>
      <c r="B339" s="3"/>
      <c r="C339" s="14"/>
      <c r="D339" s="14"/>
    </row>
    <row r="340" spans="1:4" ht="12.75" customHeight="1" x14ac:dyDescent="0.25">
      <c r="A340" s="34"/>
      <c r="B340" s="3"/>
      <c r="C340" s="14"/>
      <c r="D340" s="14"/>
    </row>
    <row r="341" spans="1:4" ht="30" customHeight="1" x14ac:dyDescent="0.25">
      <c r="A341" s="36" t="s">
        <v>122</v>
      </c>
      <c r="B341" s="8" t="s">
        <v>96</v>
      </c>
      <c r="C341" s="19">
        <f>SUM(C342:C347)</f>
        <v>20441602.100000001</v>
      </c>
      <c r="D341" s="19">
        <f>SUM(D342:D347)</f>
        <v>18491821.599999998</v>
      </c>
    </row>
    <row r="342" spans="1:4" ht="30" customHeight="1" x14ac:dyDescent="0.25">
      <c r="A342" s="34" t="s">
        <v>112</v>
      </c>
      <c r="B342" s="3" t="s">
        <v>97</v>
      </c>
      <c r="C342" s="14">
        <v>6226789</v>
      </c>
      <c r="D342" s="35">
        <v>6492747.5999999996</v>
      </c>
    </row>
    <row r="343" spans="1:4" ht="30" customHeight="1" x14ac:dyDescent="0.25">
      <c r="A343" s="34" t="s">
        <v>113</v>
      </c>
      <c r="B343" s="3" t="s">
        <v>98</v>
      </c>
      <c r="C343" s="35">
        <v>8328634.2999999998</v>
      </c>
      <c r="D343" s="35">
        <v>8819378.0999999996</v>
      </c>
    </row>
    <row r="344" spans="1:4" ht="30" customHeight="1" x14ac:dyDescent="0.25">
      <c r="A344" s="34" t="s">
        <v>42</v>
      </c>
      <c r="B344" s="3" t="s">
        <v>43</v>
      </c>
      <c r="C344" s="35">
        <v>2093997.3</v>
      </c>
      <c r="D344" s="14">
        <v>2165521</v>
      </c>
    </row>
    <row r="345" spans="1:4" ht="30" customHeight="1" x14ac:dyDescent="0.25">
      <c r="A345" s="34" t="s">
        <v>70</v>
      </c>
      <c r="B345" s="3" t="s">
        <v>71</v>
      </c>
      <c r="C345" s="14">
        <v>224</v>
      </c>
      <c r="D345" s="14">
        <v>224</v>
      </c>
    </row>
    <row r="346" spans="1:4" ht="30" customHeight="1" x14ac:dyDescent="0.25">
      <c r="A346" s="34" t="s">
        <v>114</v>
      </c>
      <c r="B346" s="3" t="s">
        <v>41</v>
      </c>
      <c r="C346" s="14">
        <v>2509</v>
      </c>
      <c r="D346" s="14">
        <v>2509</v>
      </c>
    </row>
    <row r="347" spans="1:4" ht="30" customHeight="1" x14ac:dyDescent="0.25">
      <c r="A347" s="34" t="s">
        <v>115</v>
      </c>
      <c r="B347" s="3" t="s">
        <v>99</v>
      </c>
      <c r="C347" s="35">
        <v>3789448.5</v>
      </c>
      <c r="D347" s="35">
        <v>1011441.9</v>
      </c>
    </row>
    <row r="348" spans="1:4" ht="12" customHeight="1" x14ac:dyDescent="0.25">
      <c r="A348" s="34"/>
      <c r="B348" s="3" t="s">
        <v>82</v>
      </c>
      <c r="C348" s="14"/>
      <c r="D348" s="14"/>
    </row>
    <row r="349" spans="1:4" ht="29.25" customHeight="1" x14ac:dyDescent="0.25">
      <c r="A349" s="36" t="s">
        <v>116</v>
      </c>
      <c r="B349" s="8" t="s">
        <v>304</v>
      </c>
      <c r="C349" s="15">
        <f>SUM(C350:C351)</f>
        <v>490614.64484000002</v>
      </c>
      <c r="D349" s="15">
        <f>SUM(D350:D351)</f>
        <v>637133.64483999996</v>
      </c>
    </row>
    <row r="350" spans="1:4" ht="29.25" customHeight="1" x14ac:dyDescent="0.25">
      <c r="A350" s="34" t="s">
        <v>117</v>
      </c>
      <c r="B350" s="3" t="s">
        <v>100</v>
      </c>
      <c r="C350" s="43">
        <v>391208.64484000002</v>
      </c>
      <c r="D350" s="43">
        <v>420070.64484000002</v>
      </c>
    </row>
    <row r="351" spans="1:4" ht="29.25" customHeight="1" x14ac:dyDescent="0.25">
      <c r="A351" s="34" t="s">
        <v>298</v>
      </c>
      <c r="B351" s="3" t="s">
        <v>299</v>
      </c>
      <c r="C351" s="14">
        <v>99406</v>
      </c>
      <c r="D351" s="14">
        <v>217063</v>
      </c>
    </row>
    <row r="352" spans="1:4" ht="12" customHeight="1" x14ac:dyDescent="0.25">
      <c r="A352" s="34"/>
      <c r="B352" s="3" t="s">
        <v>82</v>
      </c>
      <c r="C352" s="14"/>
      <c r="D352" s="14"/>
    </row>
    <row r="353" spans="1:4" ht="31.5" customHeight="1" x14ac:dyDescent="0.25">
      <c r="A353" s="36" t="s">
        <v>118</v>
      </c>
      <c r="B353" s="8" t="s">
        <v>101</v>
      </c>
      <c r="C353" s="47">
        <f>SUM(C354:C357)</f>
        <v>707299.3182000001</v>
      </c>
      <c r="D353" s="15">
        <f>SUM(D354:D357)</f>
        <v>724296.22454000008</v>
      </c>
    </row>
    <row r="354" spans="1:4" ht="31.5" customHeight="1" x14ac:dyDescent="0.25">
      <c r="A354" s="34" t="s">
        <v>119</v>
      </c>
      <c r="B354" s="3" t="s">
        <v>102</v>
      </c>
      <c r="C354" s="14">
        <v>114023</v>
      </c>
      <c r="D354" s="14">
        <v>119426</v>
      </c>
    </row>
    <row r="355" spans="1:4" ht="31.5" customHeight="1" x14ac:dyDescent="0.25">
      <c r="A355" s="34" t="s">
        <v>120</v>
      </c>
      <c r="B355" s="48" t="s">
        <v>259</v>
      </c>
      <c r="C355" s="14">
        <v>312415</v>
      </c>
      <c r="D355" s="14">
        <v>312726</v>
      </c>
    </row>
    <row r="356" spans="1:4" ht="31.5" customHeight="1" x14ac:dyDescent="0.25">
      <c r="A356" s="34" t="s">
        <v>121</v>
      </c>
      <c r="B356" s="41" t="s">
        <v>260</v>
      </c>
      <c r="C356" s="45">
        <v>261348.51819999999</v>
      </c>
      <c r="D356" s="43">
        <v>270915.22454000002</v>
      </c>
    </row>
    <row r="357" spans="1:4" ht="31.5" customHeight="1" x14ac:dyDescent="0.25">
      <c r="A357" s="34" t="s">
        <v>331</v>
      </c>
      <c r="B357" s="41" t="s">
        <v>330</v>
      </c>
      <c r="C357" s="35">
        <v>19512.8</v>
      </c>
      <c r="D357" s="14">
        <v>21229</v>
      </c>
    </row>
    <row r="358" spans="1:4" ht="12.75" customHeight="1" x14ac:dyDescent="0.25">
      <c r="D358" s="32"/>
    </row>
    <row r="359" spans="1:4" ht="30.75" customHeight="1" x14ac:dyDescent="0.25">
      <c r="A359" s="36" t="s">
        <v>294</v>
      </c>
      <c r="B359" s="8" t="s">
        <v>296</v>
      </c>
      <c r="C359" s="19">
        <f>C360+C363+C361+C362</f>
        <v>1438347.9</v>
      </c>
      <c r="D359" s="19">
        <f>D360+D363+D361+D362</f>
        <v>1213068.6000000001</v>
      </c>
    </row>
    <row r="360" spans="1:4" ht="38.25" customHeight="1" x14ac:dyDescent="0.25">
      <c r="A360" s="34" t="s">
        <v>295</v>
      </c>
      <c r="B360" s="3" t="s">
        <v>297</v>
      </c>
      <c r="C360" s="14">
        <v>67078</v>
      </c>
      <c r="D360" s="14">
        <v>68252</v>
      </c>
    </row>
    <row r="361" spans="1:4" ht="38.25" customHeight="1" x14ac:dyDescent="0.25">
      <c r="A361" s="34" t="s">
        <v>517</v>
      </c>
      <c r="B361" s="3" t="s">
        <v>518</v>
      </c>
      <c r="C361" s="35">
        <v>46401.7</v>
      </c>
      <c r="D361" s="35">
        <v>46559.7</v>
      </c>
    </row>
    <row r="362" spans="1:4" ht="30.75" customHeight="1" x14ac:dyDescent="0.25">
      <c r="A362" s="34" t="s">
        <v>519</v>
      </c>
      <c r="B362" s="3" t="s">
        <v>520</v>
      </c>
      <c r="C362" s="35">
        <v>849959.5</v>
      </c>
      <c r="D362" s="35">
        <v>893272.5</v>
      </c>
    </row>
    <row r="363" spans="1:4" ht="30.75" customHeight="1" x14ac:dyDescent="0.25">
      <c r="A363" s="34" t="s">
        <v>59</v>
      </c>
      <c r="B363" s="41" t="s">
        <v>60</v>
      </c>
      <c r="C363" s="35">
        <v>474908.7</v>
      </c>
      <c r="D363" s="35">
        <v>204984.4</v>
      </c>
    </row>
    <row r="364" spans="1:4" ht="12.75" customHeight="1" x14ac:dyDescent="0.25">
      <c r="D364" s="32"/>
    </row>
    <row r="365" spans="1:4" ht="40.5" customHeight="1" x14ac:dyDescent="0.25">
      <c r="A365" s="50" t="s">
        <v>288</v>
      </c>
      <c r="B365" s="16" t="s">
        <v>289</v>
      </c>
      <c r="C365" s="26">
        <f>C366</f>
        <v>172000</v>
      </c>
      <c r="D365" s="26">
        <f>D366</f>
        <v>172000</v>
      </c>
    </row>
    <row r="366" spans="1:4" ht="39.75" customHeight="1" x14ac:dyDescent="0.25">
      <c r="A366" s="34" t="s">
        <v>287</v>
      </c>
      <c r="B366" s="3" t="s">
        <v>72</v>
      </c>
      <c r="C366" s="14">
        <v>172000</v>
      </c>
      <c r="D366" s="14">
        <v>172000</v>
      </c>
    </row>
    <row r="367" spans="1:4" ht="28.5" customHeight="1" x14ac:dyDescent="0.25">
      <c r="A367" s="34"/>
      <c r="B367" s="3"/>
      <c r="C367" s="51"/>
    </row>
    <row r="368" spans="1:4" ht="44.25" hidden="1" customHeight="1" x14ac:dyDescent="0.25">
      <c r="A368" s="36" t="s">
        <v>290</v>
      </c>
      <c r="B368" s="9" t="s">
        <v>292</v>
      </c>
      <c r="C368" s="52" t="e">
        <f>C369</f>
        <v>#REF!</v>
      </c>
    </row>
    <row r="369" spans="1:6" ht="31.5" hidden="1" x14ac:dyDescent="0.25">
      <c r="A369" s="34" t="s">
        <v>291</v>
      </c>
      <c r="B369" s="53" t="s">
        <v>293</v>
      </c>
      <c r="C369" s="54" t="e">
        <v>#REF!</v>
      </c>
    </row>
    <row r="370" spans="1:6" ht="15" hidden="1" customHeight="1" x14ac:dyDescent="0.25">
      <c r="A370" s="34"/>
    </row>
    <row r="371" spans="1:6" hidden="1" x14ac:dyDescent="0.25">
      <c r="A371" s="36" t="s">
        <v>266</v>
      </c>
      <c r="B371" s="55" t="s">
        <v>268</v>
      </c>
      <c r="C371" s="56">
        <f>C372</f>
        <v>0</v>
      </c>
    </row>
    <row r="372" spans="1:6" hidden="1" x14ac:dyDescent="0.25">
      <c r="A372" s="34" t="s">
        <v>267</v>
      </c>
      <c r="B372" s="49" t="s">
        <v>269</v>
      </c>
      <c r="C372" s="57">
        <v>0</v>
      </c>
    </row>
    <row r="373" spans="1:6" ht="39" hidden="1" customHeight="1" x14ac:dyDescent="0.25">
      <c r="C373" s="58" t="s">
        <v>418</v>
      </c>
    </row>
    <row r="374" spans="1:6" ht="18.75" customHeight="1" x14ac:dyDescent="0.25">
      <c r="A374" s="111"/>
      <c r="B374" s="111"/>
    </row>
    <row r="375" spans="1:6" ht="27" customHeight="1" x14ac:dyDescent="0.25">
      <c r="A375" s="36"/>
      <c r="B375" s="55" t="s">
        <v>268</v>
      </c>
      <c r="C375" s="26">
        <f>C376</f>
        <v>363000</v>
      </c>
      <c r="D375" s="26">
        <f>D376</f>
        <v>773100</v>
      </c>
    </row>
    <row r="376" spans="1:6" ht="26.25" customHeight="1" x14ac:dyDescent="0.25">
      <c r="A376" s="34"/>
      <c r="B376" s="49" t="s">
        <v>269</v>
      </c>
      <c r="C376" s="57">
        <v>363000</v>
      </c>
      <c r="D376" s="57">
        <v>773100</v>
      </c>
      <c r="E376" s="24">
        <f>C376/(C302-C171)</f>
        <v>2.5067114955993747E-2</v>
      </c>
      <c r="F376" s="24">
        <f>D376/(D302-D171)</f>
        <v>5.0000507701442848E-2</v>
      </c>
    </row>
    <row r="377" spans="1:6" x14ac:dyDescent="0.25">
      <c r="A377" s="109"/>
      <c r="B377" s="109"/>
      <c r="C377" s="59"/>
    </row>
    <row r="378" spans="1:6" ht="25.5" customHeight="1" x14ac:dyDescent="0.25">
      <c r="A378" s="112"/>
      <c r="B378" s="112"/>
      <c r="C378" s="112"/>
    </row>
    <row r="380" spans="1:6" x14ac:dyDescent="0.25">
      <c r="A380" s="17" t="s">
        <v>566</v>
      </c>
      <c r="B380" s="60"/>
      <c r="C380" s="108" t="s">
        <v>426</v>
      </c>
      <c r="D380" s="108"/>
    </row>
    <row r="381" spans="1:6" ht="24" customHeight="1" x14ac:dyDescent="0.25">
      <c r="A381" s="17" t="s">
        <v>567</v>
      </c>
      <c r="B381" s="60"/>
      <c r="C381" s="108" t="s">
        <v>424</v>
      </c>
      <c r="D381" s="108"/>
    </row>
    <row r="382" spans="1:6" x14ac:dyDescent="0.25">
      <c r="A382" s="109"/>
      <c r="B382" s="110"/>
      <c r="C382" s="59"/>
    </row>
    <row r="383" spans="1:6" ht="25.5" customHeight="1" x14ac:dyDescent="0.25">
      <c r="A383" s="61"/>
      <c r="B383" s="62" t="s">
        <v>565</v>
      </c>
      <c r="C383" s="108" t="s">
        <v>427</v>
      </c>
      <c r="D383" s="108"/>
    </row>
    <row r="393" spans="2:2" x14ac:dyDescent="0.25">
      <c r="B393" s="3"/>
    </row>
  </sheetData>
  <mergeCells count="17">
    <mergeCell ref="C381:D381"/>
    <mergeCell ref="A382:B382"/>
    <mergeCell ref="C383:D383"/>
    <mergeCell ref="A374:B374"/>
    <mergeCell ref="A377:B377"/>
    <mergeCell ref="A378:C378"/>
    <mergeCell ref="C380:D380"/>
    <mergeCell ref="A9:A11"/>
    <mergeCell ref="B9:B11"/>
    <mergeCell ref="C9:D10"/>
    <mergeCell ref="C1:D1"/>
    <mergeCell ref="C2:D2"/>
    <mergeCell ref="C3:D3"/>
    <mergeCell ref="C4:D4"/>
    <mergeCell ref="A5:D5"/>
    <mergeCell ref="A7:D7"/>
    <mergeCell ref="C8:D8"/>
  </mergeCells>
  <hyperlinks>
    <hyperlink ref="B141" r:id="rId1" display="consultantplus://offline/ref=F24C8E6DB66470D84A90B538122B6EF53269530DCF87971A2CB100508793B5FA8F4682531287D0C48F1623BE134AD97CDE704933907EAF21SFk2H" xr:uid="{00000000-0004-0000-0000-000000000000}"/>
  </hyperlinks>
  <printOptions horizontalCentered="1"/>
  <pageMargins left="1.3779527559055118" right="0.39370078740157483" top="0.78740157480314965" bottom="0.78740157480314965" header="0.31496062992125984" footer="0.31496062992125984"/>
  <pageSetup paperSize="9" scale="53" orientation="portrait" r:id="rId2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2024-2025</vt:lpstr>
      <vt:lpstr>'2024-2025'!Заголовки_для_печати</vt:lpstr>
      <vt:lpstr>'2024-2025'!Область_печати</vt:lpstr>
    </vt:vector>
  </TitlesOfParts>
  <Company>DT3FT-BFH4M-GYYH8-PG9C3-8K2FJ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403-4</dc:creator>
  <cp:lastModifiedBy>Пользователь</cp:lastModifiedBy>
  <cp:lastPrinted>2022-11-09T09:54:47Z</cp:lastPrinted>
  <dcterms:created xsi:type="dcterms:W3CDTF">2004-12-09T14:08:30Z</dcterms:created>
  <dcterms:modified xsi:type="dcterms:W3CDTF">2022-12-19T12:25:14Z</dcterms:modified>
</cp:coreProperties>
</file>